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pivotCache/pivotCacheDefinition6.xml" ContentType="application/vnd.openxmlformats-officedocument.spreadsheetml.pivotCacheDefinition+xml"/>
  <Override PartName="/xl/pivotCache/pivotCacheDefinition7.xml" ContentType="application/vnd.openxmlformats-officedocument.spreadsheetml.pivotCacheDefinition+xml"/>
  <Override PartName="/xl/pivotCache/pivotCacheDefinition8.xml" ContentType="application/vnd.openxmlformats-officedocument.spreadsheetml.pivotCacheDefinition+xml"/>
  <Override PartName="/xl/pivotCache/pivotCacheDefinition9.xml" ContentType="application/vnd.openxmlformats-officedocument.spreadsheetml.pivotCacheDefinition+xml"/>
  <Override PartName="/xl/pivotCache/pivotCacheDefinition10.xml" ContentType="application/vnd.openxmlformats-officedocument.spreadsheetml.pivotCacheDefinition+xml"/>
  <Override PartName="/xl/pivotCache/pivotCacheDefinition11.xml" ContentType="application/vnd.openxmlformats-officedocument.spreadsheetml.pivotCacheDefinition+xml"/>
  <Override PartName="/xl/pivotCache/pivotCacheDefinition12.xml" ContentType="application/vnd.openxmlformats-officedocument.spreadsheetml.pivotCacheDefinitio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pivotTables/pivotTable11.xml" ContentType="application/vnd.openxmlformats-officedocument.spreadsheetml.pivotTable+xml"/>
  <Override PartName="/xl/pivotTables/pivotTable12.xml" ContentType="application/vnd.openxmlformats-officedocument.spreadsheetml.pivotTable+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ademecloud-my.sharepoint.com/personal/audrey_vidal-blanchard_ademe_fr/Documents/AVB/EXPEURBA/ZAN/"/>
    </mc:Choice>
  </mc:AlternateContent>
  <xr:revisionPtr revIDLastSave="0" documentId="8_{C8C6DFF9-0F4B-4D66-B3F0-06985EEB5C5A}" xr6:coauthVersionLast="47" xr6:coauthVersionMax="47" xr10:uidLastSave="{00000000-0000-0000-0000-000000000000}"/>
  <bookViews>
    <workbookView xWindow="-120" yWindow="-120" windowWidth="20730" windowHeight="11160" xr2:uid="{E5DD1A35-A3B4-4E12-B174-5F6D2BE44F0B}"/>
  </bookViews>
  <sheets>
    <sheet name="Notice" sheetId="1" r:id="rId1"/>
    <sheet name="Checklist" sheetId="2" r:id="rId2"/>
    <sheet name="tmp" sheetId="3" state="hidden" r:id="rId3"/>
    <sheet name="Tableau_de_bord" sheetId="4" r:id="rId4"/>
    <sheet name="Synthèse" sheetId="5" r:id="rId5"/>
  </sheets>
  <definedNames>
    <definedName name="data">Checklist!$A$1:$L$65</definedName>
  </definedNames>
  <calcPr calcId="191029"/>
  <pivotCaches>
    <pivotCache cacheId="0" r:id="rId6"/>
    <pivotCache cacheId="1" r:id="rId7"/>
    <pivotCache cacheId="2" r:id="rId8"/>
    <pivotCache cacheId="3" r:id="rId9"/>
    <pivotCache cacheId="4" r:id="rId10"/>
    <pivotCache cacheId="5" r:id="rId11"/>
    <pivotCache cacheId="6" r:id="rId12"/>
    <pivotCache cacheId="7" r:id="rId13"/>
    <pivotCache cacheId="8" r:id="rId14"/>
    <pivotCache cacheId="9" r:id="rId15"/>
    <pivotCache cacheId="10" r:id="rId16"/>
    <pivotCache cacheId="11" r:id="rId17"/>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40" i="4" l="1"/>
  <c r="R40" i="4"/>
  <c r="P40" i="4"/>
  <c r="N40" i="4"/>
  <c r="L40" i="4"/>
  <c r="J40" i="4"/>
  <c r="H40" i="4"/>
  <c r="F40" i="4"/>
  <c r="D40" i="4"/>
  <c r="B40" i="4"/>
  <c r="R39" i="4"/>
  <c r="N39" i="4"/>
  <c r="J39" i="4"/>
  <c r="F39" i="4"/>
  <c r="B39" i="4"/>
  <c r="R38" i="4"/>
  <c r="N38" i="4"/>
  <c r="J38" i="4"/>
  <c r="F38" i="4"/>
  <c r="B38" i="4"/>
  <c r="T33" i="4"/>
  <c r="R33" i="4"/>
  <c r="P33" i="4"/>
  <c r="N33" i="4"/>
  <c r="L33" i="4"/>
  <c r="J33" i="4"/>
  <c r="H33" i="4"/>
  <c r="F33" i="4"/>
  <c r="D33" i="4"/>
  <c r="B33" i="4"/>
  <c r="R32" i="4"/>
  <c r="N32" i="4"/>
  <c r="J32" i="4"/>
  <c r="F32" i="4"/>
  <c r="B32" i="4"/>
  <c r="R31" i="4"/>
  <c r="N31" i="4"/>
  <c r="J31" i="4"/>
  <c r="F31" i="4"/>
  <c r="B31" i="4"/>
  <c r="T29" i="4"/>
  <c r="R29" i="4"/>
  <c r="P29" i="4"/>
  <c r="N29" i="4"/>
  <c r="L29" i="4"/>
  <c r="J29" i="4"/>
  <c r="H29" i="4"/>
  <c r="F29" i="4"/>
  <c r="D29" i="4"/>
  <c r="B29" i="4"/>
  <c r="R28" i="4"/>
  <c r="N28" i="4"/>
  <c r="J28" i="4"/>
  <c r="F28" i="4"/>
  <c r="B28" i="4"/>
  <c r="R27" i="4"/>
  <c r="N27" i="4"/>
  <c r="J27" i="4"/>
  <c r="F27" i="4"/>
  <c r="B27" i="4"/>
  <c r="T23" i="4"/>
  <c r="R23" i="4"/>
  <c r="P23" i="4"/>
  <c r="N23" i="4"/>
  <c r="L23" i="4"/>
  <c r="J23" i="4"/>
  <c r="H23" i="4"/>
  <c r="F23" i="4"/>
  <c r="D23" i="4"/>
  <c r="B23" i="4"/>
  <c r="R22" i="4"/>
  <c r="N22" i="4"/>
  <c r="J22" i="4"/>
  <c r="F22" i="4"/>
  <c r="B22" i="4"/>
  <c r="R21" i="4"/>
  <c r="N21" i="4"/>
  <c r="J21" i="4"/>
  <c r="F21" i="4"/>
  <c r="B21" i="4"/>
  <c r="T19" i="4"/>
  <c r="R19" i="4"/>
  <c r="P19" i="4"/>
  <c r="N19" i="4"/>
  <c r="L19" i="4"/>
  <c r="J19" i="4"/>
  <c r="H19" i="4"/>
  <c r="F19" i="4"/>
  <c r="D19" i="4"/>
  <c r="B19" i="4"/>
  <c r="R18" i="4"/>
  <c r="N18" i="4"/>
  <c r="J18" i="4"/>
  <c r="F18" i="4"/>
  <c r="B18" i="4"/>
  <c r="R17" i="4"/>
  <c r="N17" i="4"/>
  <c r="J17" i="4"/>
  <c r="F17" i="4"/>
  <c r="B17" i="4"/>
  <c r="T15" i="4"/>
  <c r="R15" i="4"/>
  <c r="P15" i="4"/>
  <c r="N15" i="4"/>
  <c r="L15" i="4"/>
  <c r="J15" i="4"/>
  <c r="H15" i="4"/>
  <c r="F15" i="4"/>
  <c r="D15" i="4"/>
  <c r="B15" i="4"/>
  <c r="R14" i="4"/>
  <c r="N14" i="4"/>
  <c r="J14" i="4"/>
  <c r="F14" i="4"/>
  <c r="B14" i="4"/>
  <c r="R13" i="4"/>
  <c r="N13" i="4"/>
  <c r="J13" i="4"/>
  <c r="F13" i="4"/>
  <c r="B13" i="4"/>
  <c r="T11" i="4"/>
  <c r="R11" i="4"/>
  <c r="P11" i="4"/>
  <c r="N11" i="4"/>
  <c r="L11" i="4"/>
  <c r="J11" i="4"/>
  <c r="H11" i="4"/>
  <c r="F11" i="4"/>
  <c r="D11" i="4"/>
  <c r="B11" i="4"/>
  <c r="R10" i="4"/>
  <c r="N10" i="4"/>
  <c r="J10" i="4"/>
  <c r="F10" i="4"/>
  <c r="B10" i="4"/>
  <c r="R9" i="4"/>
  <c r="N9" i="4"/>
  <c r="J9" i="4"/>
  <c r="F9" i="4"/>
  <c r="B9" i="4"/>
  <c r="E173" i="3"/>
  <c r="D173" i="3"/>
  <c r="E172" i="3"/>
  <c r="D172" i="3"/>
  <c r="E171" i="3"/>
  <c r="D171" i="3"/>
  <c r="E154" i="3"/>
  <c r="D154" i="3"/>
  <c r="E153" i="3"/>
  <c r="D153" i="3"/>
  <c r="E152" i="3"/>
  <c r="D152" i="3"/>
  <c r="E143" i="3"/>
  <c r="D143" i="3"/>
  <c r="E142" i="3"/>
  <c r="D142" i="3"/>
  <c r="E141" i="3"/>
  <c r="D141" i="3"/>
  <c r="E132" i="3"/>
  <c r="D132" i="3"/>
  <c r="E131" i="3"/>
  <c r="D131" i="3"/>
  <c r="E130" i="3"/>
  <c r="D130" i="3"/>
  <c r="E129" i="3"/>
  <c r="D129" i="3"/>
  <c r="E128" i="3"/>
  <c r="D128" i="3"/>
  <c r="E127" i="3"/>
  <c r="D127" i="3"/>
  <c r="E118" i="3"/>
  <c r="D118" i="3"/>
  <c r="E117" i="3"/>
  <c r="D117" i="3"/>
  <c r="E116" i="3"/>
  <c r="D116" i="3"/>
  <c r="F173" i="3"/>
  <c r="F172" i="3"/>
  <c r="F171" i="3"/>
  <c r="D170" i="3"/>
  <c r="D164" i="3"/>
  <c r="F164" i="3" s="1"/>
  <c r="F8" i="5" s="1"/>
  <c r="F162" i="3"/>
  <c r="E48" i="5" s="1"/>
  <c r="F153" i="3"/>
  <c r="F152" i="3"/>
  <c r="F143" i="3"/>
  <c r="F142" i="3"/>
  <c r="F141" i="3"/>
  <c r="F132" i="3"/>
  <c r="F131" i="3"/>
  <c r="F130" i="3"/>
  <c r="F129" i="3"/>
  <c r="F128" i="3"/>
  <c r="F127" i="3"/>
  <c r="D126" i="3"/>
  <c r="B99" i="2"/>
  <c r="B98" i="2"/>
  <c r="B97" i="2"/>
  <c r="B96" i="2"/>
  <c r="B95" i="2"/>
  <c r="B94" i="2"/>
  <c r="B93" i="2"/>
  <c r="B92" i="2"/>
  <c r="B91" i="2"/>
  <c r="B90" i="2"/>
  <c r="B89" i="2"/>
  <c r="B88" i="2"/>
  <c r="B87" i="2"/>
  <c r="B86" i="2"/>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 r="B56" i="2"/>
  <c r="B55" i="2"/>
  <c r="B54" i="2"/>
  <c r="B53" i="2"/>
  <c r="B52" i="2"/>
  <c r="B51" i="2"/>
  <c r="B50" i="2"/>
  <c r="K48" i="2"/>
  <c r="B48" i="2"/>
  <c r="K47" i="2"/>
  <c r="B47" i="2"/>
  <c r="K46" i="2"/>
  <c r="B46" i="2"/>
  <c r="K45" i="2"/>
  <c r="B45" i="2"/>
  <c r="K44" i="2"/>
  <c r="B44" i="2"/>
  <c r="K43" i="2"/>
  <c r="B43" i="2"/>
  <c r="K42" i="2"/>
  <c r="B42" i="2"/>
  <c r="K41" i="2"/>
  <c r="B41" i="2"/>
  <c r="K40" i="2"/>
  <c r="B40" i="2"/>
  <c r="K39" i="2"/>
  <c r="B39" i="2"/>
  <c r="K38" i="2"/>
  <c r="B38" i="2"/>
  <c r="K37" i="2"/>
  <c r="B37" i="2"/>
  <c r="K36" i="2"/>
  <c r="B36" i="2"/>
  <c r="K35" i="2"/>
  <c r="B35" i="2"/>
  <c r="K34" i="2"/>
  <c r="B34" i="2"/>
  <c r="K33" i="2"/>
  <c r="B33" i="2"/>
  <c r="K32" i="2"/>
  <c r="B32" i="2"/>
  <c r="K31" i="2"/>
  <c r="B31" i="2"/>
  <c r="K30" i="2"/>
  <c r="B30" i="2"/>
  <c r="K29" i="2"/>
  <c r="B29" i="2"/>
  <c r="K28" i="2"/>
  <c r="B28" i="2"/>
  <c r="K27" i="2"/>
  <c r="B27" i="2"/>
  <c r="K26" i="2"/>
  <c r="B26" i="2"/>
  <c r="K25" i="2"/>
  <c r="B25" i="2"/>
  <c r="K24" i="2"/>
  <c r="B24" i="2"/>
  <c r="K23" i="2"/>
  <c r="J23" i="2"/>
  <c r="B23" i="2"/>
  <c r="K22" i="2"/>
  <c r="B22" i="2"/>
  <c r="K21" i="2"/>
  <c r="B21" i="2"/>
  <c r="K20" i="2"/>
  <c r="B20" i="2"/>
  <c r="K19" i="2"/>
  <c r="B19" i="2"/>
  <c r="K18" i="2"/>
  <c r="K17" i="2"/>
  <c r="K16" i="2"/>
  <c r="K15" i="2"/>
  <c r="B15" i="2"/>
  <c r="K14" i="2"/>
  <c r="B14" i="2"/>
  <c r="K13" i="2"/>
  <c r="B13" i="2"/>
  <c r="K12" i="2"/>
  <c r="B12" i="2"/>
  <c r="K11" i="2"/>
  <c r="B11" i="2"/>
  <c r="K10" i="2"/>
  <c r="B10" i="2"/>
  <c r="K9" i="2"/>
  <c r="B9" i="2"/>
  <c r="K8" i="2"/>
  <c r="B8" i="2"/>
  <c r="K7" i="2"/>
  <c r="B7" i="2"/>
  <c r="K6" i="2"/>
  <c r="B6" i="2"/>
  <c r="K5" i="2"/>
  <c r="B5" i="2"/>
  <c r="K4" i="2"/>
  <c r="B4" i="2"/>
  <c r="K3" i="2"/>
  <c r="B3" i="2"/>
  <c r="K2" i="2"/>
  <c r="B2" i="2"/>
</calcChain>
</file>

<file path=xl/sharedStrings.xml><?xml version="1.0" encoding="utf-8"?>
<sst xmlns="http://schemas.openxmlformats.org/spreadsheetml/2006/main" count="830" uniqueCount="190">
  <si>
    <t>DIAG ZAN : Piloter son projet territorial de sobriété foncière</t>
  </si>
  <si>
    <t>Contexte et objectifs</t>
  </si>
  <si>
    <r>
      <t xml:space="preserve">Cet outil est un tableau de bord pour aider les collectivités à intégrer la sobriété foncière et l’objectif de ZAN dans leurs projets de territoire en phase amont et au moment du diagnostic territorial dans le cadre d’une révision d’un document d’urbanisme (SCoT, PLUi, PLU, etc.). Il est complémentaire d’autres outils de diagnostic mobilisables dans ce contexte.  Il s’adresse aux chargés de mission et agents techniques notamment.
Il a été réalisé dans le cadre de l’expérimentation « Objectif ZAN » de l’ADEME et a été testé auprès des 22 territoires de l’expérimentation.
Il est constitué de trois onglets :
• </t>
    </r>
    <r>
      <rPr>
        <b/>
        <sz val="10"/>
        <color rgb="FF000000"/>
        <rFont val="Calibri"/>
        <family val="2"/>
      </rPr>
      <t>Check list :</t>
    </r>
    <r>
      <rPr>
        <sz val="11"/>
        <color rgb="FF000000"/>
        <rFont val="Calibri"/>
        <family val="2"/>
      </rPr>
      <t xml:space="preserve">  liste des principales actions à conduire en termes d’études au stade du diagnostic afin de mieux connaitre l’état de son territoire (qualité et consommation des sols, friches, vacance, etc.) et identifier les zones à enjeux dans un objectif d’élaboration d’une stratégie de sobriété foncière et de préservation des sols. Chaque action est accompagnée d'informations complémentaires telles que sa complexité, son coût, son caractère obligatoire, des liens vers des outils et des ressources et des exemples de réalisation.
• </t>
    </r>
    <r>
      <rPr>
        <b/>
        <sz val="10"/>
        <color rgb="FF000000"/>
        <rFont val="Calibri"/>
        <family val="2"/>
      </rPr>
      <t xml:space="preserve">Tableau de bord </t>
    </r>
    <r>
      <rPr>
        <sz val="11"/>
        <color rgb="FF000000"/>
        <rFont val="Calibri"/>
        <family val="2"/>
      </rPr>
      <t xml:space="preserve">: actions sélectionnées dans la check-list sous un format graphique et synthétique, facilitant ainsi la visualisation et l'organisation des actions par phase
• </t>
    </r>
    <r>
      <rPr>
        <b/>
        <sz val="10"/>
        <color rgb="FF000000"/>
        <rFont val="Calibri"/>
        <family val="2"/>
      </rPr>
      <t xml:space="preserve">Synthèse </t>
    </r>
    <r>
      <rPr>
        <sz val="11"/>
        <color rgb="FF000000"/>
        <rFont val="Calibri"/>
        <family val="2"/>
      </rPr>
      <t xml:space="preserve">: éléments chiffrés relatifs aux orientations de l’ensemble des actions choisies.
Certaines actions sont obligatoires (code de l’environnement, de l’urbanisme, ..), d’autres recommandées. L’outil apporte des éléments de réflexion sur la facilité de mise en œuvre et de coûts de ces actions afin d’aider le choix à ce stade amont en fonction des contraintes et moyens (humains, budgétaires, d’ingénierie, …). La plupart des actions renvoient vers des outils et des ressources disponibles au niveau national et en opendata pour faciliter leur mise en œuvre.
Ce tableau de bord est une aide de premier niveau dans cette phase de diagnostic indispensable à l’élaboration d’un document d’urbanisme.
</t>
    </r>
    <r>
      <rPr>
        <b/>
        <sz val="10"/>
        <color rgb="FF000000"/>
        <rFont val="Calibri"/>
        <family val="2"/>
      </rPr>
      <t xml:space="preserve">Cette 1ère version sous format tableur openoffice a vocation à évoluer en fonction des retours utilisateurs et des besoins exprimés </t>
    </r>
    <r>
      <rPr>
        <b/>
        <sz val="10"/>
        <color rgb="FF000000"/>
        <rFont val="Calibri"/>
        <family val="2"/>
      </rPr>
      <t xml:space="preserve">
</t>
    </r>
  </si>
  <si>
    <t>Points clés</t>
  </si>
  <si>
    <r>
      <t xml:space="preserve">Les actions sont présentées regroupées en 3 phases :
1. </t>
    </r>
    <r>
      <rPr>
        <b/>
        <sz val="10"/>
        <color rgb="FF000000"/>
        <rFont val="Calibri"/>
        <family val="2"/>
      </rPr>
      <t>Situation initiale</t>
    </r>
    <r>
      <rPr>
        <sz val="11"/>
        <color rgb="FF000000"/>
        <rFont val="Calibri"/>
        <family val="2"/>
      </rPr>
      <t xml:space="preserve"> : mieux connaitre son territoire ses forces/faiblesses, vulnérabilités, état des sols, gisement fonciers disponibles et délaissés
2. </t>
    </r>
    <r>
      <rPr>
        <b/>
        <sz val="10"/>
        <color rgb="FF000000"/>
        <rFont val="Calibri"/>
        <family val="2"/>
      </rPr>
      <t>Analyse des besoins</t>
    </r>
    <r>
      <rPr>
        <sz val="11"/>
        <color rgb="FF000000"/>
        <rFont val="Calibri"/>
        <family val="2"/>
      </rPr>
      <t xml:space="preserve"> : objectiver les besoins du territoire (logements, économiques, attractivité, …) et évaluer les projets de reconversion
3. </t>
    </r>
    <r>
      <rPr>
        <b/>
        <sz val="10"/>
        <color rgb="FF000000"/>
        <rFont val="Calibri"/>
        <family val="2"/>
      </rPr>
      <t>Mise en œuvre</t>
    </r>
    <r>
      <rPr>
        <sz val="11"/>
        <color rgb="FF000000"/>
        <rFont val="Calibri"/>
        <family val="2"/>
      </rPr>
      <t xml:space="preserve"> : inscrire les résultats du diagnostic dans une stratégie globale d’aménagement durable du territoire pour la révision des documents d’urbanisme.
</t>
    </r>
  </si>
  <si>
    <t>Comment cela fonctionne ?</t>
  </si>
  <si>
    <r>
      <rPr>
        <b/>
        <u/>
        <sz val="12"/>
        <color rgb="FFFF0000"/>
        <rFont val="Calibri"/>
        <family val="2"/>
      </rPr>
      <t>Avant de commencer</t>
    </r>
    <r>
      <rPr>
        <b/>
        <u/>
        <sz val="16"/>
        <color rgb="FFFF0000"/>
        <rFont val="Calibri"/>
        <family val="2"/>
      </rPr>
      <t xml:space="preserve">
</t>
    </r>
    <r>
      <rPr>
        <sz val="10"/>
        <color rgb="FF000000"/>
        <rFont val="Calibri"/>
        <family val="2"/>
      </rPr>
      <t xml:space="preserve">
</t>
    </r>
    <r>
      <rPr>
        <b/>
        <sz val="11"/>
        <color rgb="FF000000"/>
        <rFont val="Calibri"/>
        <family val="2"/>
      </rPr>
      <t>Les onglets tableau de bord et synthèse ne fonctionnent correctement uniquement qu’après activation des macros. Ne pas ouvrir le classeur sous excel pour activer les macros !</t>
    </r>
    <r>
      <rPr>
        <sz val="10"/>
        <color rgb="FF000000"/>
        <rFont val="Calibri"/>
        <family val="2"/>
      </rPr>
      <t xml:space="preserve">
Pour cela rendez-vous dans Outils&gt;Options&gt;LibreOffice&gt;Sécurité des macros. Modifiez le niveau sur « moyen » et cliquez sur ok. Une fois ce paramètre modifié, vous aurez une demande d’activation des macros à l’ouverture du fichier permettant de faire fonctionner ces onglets.</t>
    </r>
    <r>
      <rPr>
        <sz val="10"/>
        <color rgb="FF000000"/>
        <rFont val="Calibri"/>
        <family val="2"/>
      </rPr>
      <t xml:space="preserve">
</t>
    </r>
    <r>
      <rPr>
        <u/>
        <sz val="10"/>
        <color rgb="FF000000"/>
        <rFont val="Calibri"/>
        <family val="2"/>
      </rPr>
      <t xml:space="preserve">
</t>
    </r>
    <r>
      <rPr>
        <b/>
        <u/>
        <sz val="10"/>
        <color rgb="FF000000"/>
        <rFont val="Calibri"/>
        <family val="2"/>
      </rPr>
      <t>Onglet Check-list</t>
    </r>
    <r>
      <rPr>
        <sz val="10"/>
        <color rgb="FF000000"/>
        <rFont val="Calibri"/>
        <family val="2"/>
      </rPr>
      <t xml:space="preserve">
Il s'agit de l'onglet principal dans lequel vous retrouvez l'ensemble des actions proposées.</t>
    </r>
    <r>
      <rPr>
        <sz val="10"/>
        <color rgb="FF000000"/>
        <rFont val="Calibri"/>
        <family val="2"/>
      </rPr>
      <t xml:space="preserve">
</t>
    </r>
    <r>
      <rPr>
        <sz val="10"/>
        <color rgb="FF000000"/>
        <rFont val="Calibri"/>
        <family val="2"/>
      </rPr>
      <t xml:space="preserve">
Il faut mettre un "x" dans la colonne A (de l'onglet Checklist) de chaque action que vous envisagez de mener. </t>
    </r>
    <r>
      <rPr>
        <b/>
        <sz val="11"/>
        <color rgb="FF000000"/>
        <rFont val="Calibri"/>
        <family val="2"/>
      </rPr>
      <t xml:space="preserve">Les deux autres onglets "tableau de bord" et "synthèse" seront complétés automatiquement.
</t>
    </r>
  </si>
  <si>
    <t xml:space="preserve">Auteurs et contacts </t>
  </si>
  <si>
    <r>
      <t xml:space="preserve">Réalisé pour le compte de l'ADEME par le CEREMA en partenariat avec la CDC Biodiversité et la SCET et avec les contributions des membres de la Communauté ZAN de l’expérimentation. 
CEREMA : David-Marie VAILHÉ, chef de projet stratégies territoriales et foncières, Dtec TV et Romain CADOT, directeur de projet aménagement foncier et prospective, Dter Hauts-de-France.
ADEME : Anne LEFRANC, coordinatrice au Pôle Aménagement des Villes et des Territoires
</t>
    </r>
    <r>
      <rPr>
        <i/>
        <sz val="10"/>
        <color rgb="FF000000"/>
        <rFont val="Calibri"/>
        <family val="2"/>
      </rPr>
      <t>V1, décembre 2024</t>
    </r>
  </si>
  <si>
    <t>Vous avez un commentaire une remarque, une suggestion ? envoyez un mail à anne.lefranc@ademe.fr (+David-Marie ?)</t>
  </si>
  <si>
    <t>Pour aller plus loin et pour vous aider dans votre projet de terrtoire, découvrez les programmes de l'ADEME</t>
  </si>
  <si>
    <t xml:space="preserve">Programme Territoire Engagé Transition Ecologique : </t>
  </si>
  <si>
    <t>Programme de référence dédié aux collectivités, notamment aux EPCI, pour faciliter la structuration et la mise en œuvre de votre politique territoriale de transition écologique sur un champs d’action complet : performance énergétique des bâtiments publics, mobilité active et durable, énergies renouvelables, réduction et valorisation des déchets...</t>
  </si>
  <si>
    <t>https://www.territoiresentransitions.fr/programme</t>
  </si>
  <si>
    <t>TAACT : Une démarche complète pour adapter son territoire au CC</t>
  </si>
  <si>
    <t xml:space="preserve">La démarche TACCT, dédiée aux collectivités, permet d’élaborer une politique d’adaptation au changement climatique de « A à Z », du diagnostic de vulnérabilité jusqu’au suivi des mesures et à l’évaluation de la stratégie. 
TACCT s’adapte aux différents contextes des collectivités, quelque soient leur taille, leur situation géographique ou les activités économiques présentes sur leur territoire. 
Conçue pour les personnes en charge de l’animation de cette thématique, la démarche propose pour chacune des trois étapes, un cadre d’analyse permettant de structurer le travail à mener avec les acteurs et partenaires extérieurs, en se posant les bonnes questions 
</t>
  </si>
  <si>
    <t>https://tacct.ademe.fr/</t>
  </si>
  <si>
    <t>À lancer</t>
  </si>
  <si>
    <t>a_lancer_cache</t>
  </si>
  <si>
    <t>Phase</t>
  </si>
  <si>
    <t>Thématique</t>
  </si>
  <si>
    <t>Action</t>
  </si>
  <si>
    <t>Obligation</t>
  </si>
  <si>
    <t>Résumé</t>
  </si>
  <si>
    <t>Simplicité de mise en œuvre</t>
  </si>
  <si>
    <t>Ressource</t>
  </si>
  <si>
    <t>Outil</t>
  </si>
  <si>
    <t>obl</t>
  </si>
  <si>
    <t>Plus de ressources</t>
  </si>
  <si>
    <t>Obligatoire</t>
  </si>
  <si>
    <t>Recommandé</t>
  </si>
  <si>
    <t>Activité</t>
  </si>
  <si>
    <t>Aménagement</t>
  </si>
  <si>
    <t>Foncier</t>
  </si>
  <si>
    <t>Gouvernance</t>
  </si>
  <si>
    <t>Logement</t>
  </si>
  <si>
    <t>Transitions</t>
  </si>
  <si>
    <t>o</t>
  </si>
  <si>
    <t>1. Situation initiale</t>
  </si>
  <si>
    <t>2. Analyse des besoins</t>
  </si>
  <si>
    <t>3. Mise en oeuvre</t>
  </si>
  <si>
    <t>x</t>
  </si>
  <si>
    <t>Activité économique</t>
  </si>
  <si>
    <t>Établir un bilan de la vacance commerciale et de bureaux</t>
  </si>
  <si>
    <t>Évaluer la vacance dans les espaces marchands et commerciaux (centre-ville, artères commerçantes, etc.) ainsi que dans les immeubles de bureaux et les espaces d'affaires.</t>
  </si>
  <si>
    <t>Guide de définition de mesure et de qualification de la vacance (ANCT)</t>
  </si>
  <si>
    <r>
      <rPr>
        <sz val="10"/>
        <color rgb="FF000000"/>
        <rFont val="Liberation Sans"/>
      </rPr>
      <t xml:space="preserve">- </t>
    </r>
    <r>
      <rPr>
        <sz val="11"/>
        <color rgb="FF000000"/>
        <rFont val="Arial"/>
        <family val="2"/>
      </rPr>
      <t>Urbansimul (module locomvac)</t>
    </r>
    <r>
      <rPr>
        <sz val="10"/>
        <color rgb="FF000000"/>
        <rFont val="Liberation Sans"/>
      </rPr>
      <t xml:space="preserve"> pour localiser et caractériser les locaux vacants</t>
    </r>
  </si>
  <si>
    <t>DGE - Vacance locaux commerciaux dans les villes moyennesACV – Bilan sur la vacance commerciale</t>
  </si>
  <si>
    <t>Recenser les zones d'activités économiques</t>
  </si>
  <si>
    <t>Les situer et délimiter, connaître leur statut et mode de gestion (publique / privée), connaître leurs spécificités, leurs disponibilités foncières et la vacance</t>
  </si>
  <si>
    <t>Article L.318-8-2 du Code de l'urbanisme</t>
  </si>
  <si>
    <t>- FUSAC pour localiser et caractériser les zones
- @zaé pour réaliser l’atlase des ZAE
- UrbanSIMUL (module éco - Cerema) pour connaître les informations foncières au sein des zones</t>
  </si>
  <si>
    <t>Bilan de l'appel à projets "Repenser les périphéries commerciales"</t>
  </si>
  <si>
    <t>Connaître finement le foncier</t>
  </si>
  <si>
    <t>Obligatoire lors de l'élaboration / révision du document d'urbanisme local</t>
  </si>
  <si>
    <t>Avoir une connaissance fine du foncier de son territoire :
- Zones artificialisées et leurs composantes
- Zones non artificialisées et leurs composantes
- Zones de renouvellement/intensification urbaine
- Zones de renaturation ou renaturées
- Zones de mutations au sein des zones agricoles, naturelles, forestière
- Suivi PC et PA</t>
  </si>
  <si>
    <t xml:space="preserve">- OCS GE pour caractériser l’occupation et l’usage des sols
- DataFoncier pour caractériser chaque foncier
- Urbansimul pour visualiser les caractéristiques des fonciers
</t>
  </si>
  <si>
    <t>Connaître le marché foncier</t>
  </si>
  <si>
    <t>Avoir une connaissance fine du marché foncier de son territoire</t>
  </si>
  <si>
    <r>
      <rPr>
        <sz val="10"/>
        <color rgb="FF000000"/>
        <rFont val="Liberation Sans"/>
      </rPr>
      <t xml:space="preserve">- </t>
    </r>
    <r>
      <rPr>
        <sz val="11"/>
        <color rgb="FF000000"/>
        <rFont val="Arial"/>
        <family val="2"/>
      </rPr>
      <t>Dynmark</t>
    </r>
    <r>
      <rPr>
        <sz val="10"/>
        <color rgb="FF000000"/>
        <rFont val="Liberation Sans"/>
      </rPr>
      <t xml:space="preserve"> pour analyser le marché immobilier</t>
    </r>
    <r>
      <rPr>
        <sz val="10"/>
        <color rgb="FF000000"/>
        <rFont val="Liberation Sans"/>
      </rPr>
      <t xml:space="preserve">
</t>
    </r>
    <r>
      <rPr>
        <sz val="11"/>
        <color rgb="FF000000"/>
        <rFont val="Arial"/>
        <family val="2"/>
      </rPr>
      <t>- DataFoncier pour accéder aux données fines liées aux mutations immobilières
- Urbansimul pour visualiser et analyser les mutations immobilières</t>
    </r>
  </si>
  <si>
    <t>Connaître les friches de son territoire</t>
  </si>
  <si>
    <t xml:space="preserve">Repérer les friches de son territoire (obligatoire, niveau 1) puis accélérer leur reconversion en évaluant leur potentiel de mutabilité et en réduisant les impacts socio-économiques et environnementaux du projet de reconcersion (recommandés) </t>
  </si>
  <si>
    <r>
      <t>Définition de la friche : Article L111-26 du Code de l'urbanisme
Article L302-1 Code dde la construction et de l’habitation</t>
    </r>
    <r>
      <rPr>
        <u/>
        <sz val="10"/>
        <color rgb="FF0000FF"/>
        <rFont val="Arial"/>
        <family val="2"/>
      </rPr>
      <t xml:space="preserve">
</t>
    </r>
    <r>
      <rPr>
        <u/>
        <sz val="11"/>
        <color rgb="FF0000FF"/>
        <rFont val="Arial"/>
        <family val="2"/>
      </rPr>
      <t>Article L.318-8-2 du Code de l'urbanisme</t>
    </r>
  </si>
  <si>
    <r>
      <rPr>
        <sz val="10"/>
        <color rgb="FF000000"/>
        <rFont val="Arial"/>
        <family val="2"/>
      </rPr>
      <t xml:space="preserve">- </t>
    </r>
    <r>
      <rPr>
        <sz val="10"/>
        <color rgb="FF000000"/>
        <rFont val="Liberation Sans"/>
      </rPr>
      <t>Les observatoires locaux des friches</t>
    </r>
    <r>
      <rPr>
        <sz val="10"/>
        <color rgb="FF000000"/>
        <rFont val="Arial"/>
        <family val="2"/>
      </rPr>
      <t xml:space="preserve"> </t>
    </r>
    <r>
      <rPr>
        <sz val="10"/>
        <color rgb="FF000000"/>
        <rFont val="Arial"/>
        <family val="2"/>
      </rPr>
      <t>pour repérer et caractériser</t>
    </r>
    <r>
      <rPr>
        <sz val="10"/>
        <color rgb="FF000000"/>
        <rFont val="Arial"/>
        <family val="2"/>
      </rPr>
      <t xml:space="preserve">
</t>
    </r>
    <r>
      <rPr>
        <sz val="10"/>
        <color rgb="FF000000"/>
        <rFont val="Liberation Sans"/>
      </rPr>
      <t>- Guide pour l’intégration des friches à risque de pollution dans les démarches de planification territoriale</t>
    </r>
    <r>
      <rPr>
        <sz val="10"/>
        <color rgb="FF000000"/>
        <rFont val="Liberation Sans"/>
      </rPr>
      <t xml:space="preserve">
- Cahier des charges inventaire historique urbain</t>
    </r>
  </si>
  <si>
    <t>Connaître les gisements fonciers</t>
  </si>
  <si>
    <t>Identifier les gisements fonciers disponibles et les parcelles en rétention foncière ou avec une dureté foncière</t>
  </si>
  <si>
    <t>L151-4 du code de l’urbanisme</t>
  </si>
  <si>
    <t>- DataFoncier pour disposer des données permettant d’identifier et de caractériser les gisements
- Urbansimul pour obtenir les gisements potentiels</t>
  </si>
  <si>
    <t>- Atlas du foncier invisible, PUCA</t>
  </si>
  <si>
    <t>Établir un bilan de la consommation du document d’urbanisme</t>
  </si>
  <si>
    <t>Croisement des bilans de la consommation des ENAF au regard de l'enveloppe foncière du document d'urbanisme précédent.
Précision : le calcul de la consommation d'espace se fait au regard de l'occupation du sol entre deux période et non de "l'enveloppe foncière du document d'urbanisme" . Une zone AU non viabilisée reste une zone agricole ou naturelle au regard de l'occupation du sol.</t>
  </si>
  <si>
    <t>L.151-4 al.4 du Code de l'urbanisme</t>
  </si>
  <si>
    <t>- SIG interne à la collectivité compétence en matière d'élaboration des documents d'urbanisme
- Portail national de l'Artificialisation des Sols pour obtenir les données</t>
  </si>
  <si>
    <t>Éléments deméthodologie pourla mesure de laconsommation del’espacedans les plans locauxd’urbanisme</t>
  </si>
  <si>
    <t>Connaître les dynamiques de la consommation foncière</t>
  </si>
  <si>
    <t>Connaître les évolutions de la consommation d'espace sur le territoire, les déterminants, les enjeux spécifiques, la territorialisation passée, les typologies de consommations, l’efficacité de la consommation.</t>
  </si>
  <si>
    <t>- tableau de bord pour visualiser et comparer les consommations des territoires
- cartographie intéractive pour visualiser spatialement les consommations des territoires
- Mon Diagnostic Artificialisation pour réaliser un bilan et estimez la potentielle trajectoire</t>
  </si>
  <si>
    <t>Réaliser un inventaire du foncier/bâti public</t>
  </si>
  <si>
    <t>Connaissance exhaustive des fonciers communaux, intercommunaux, voire des autres acteurs publics.
Mise en place d'une stratégie de gestion du patrimoine public</t>
  </si>
  <si>
    <t>- Référentiel Foncier Public pour obtenir les données
- Schéma Directeur Immobilier Énergétique pour l’aide à la réalisation
- Cahier des charges : élaboration d'un SDIE pour l’aide à la rédaction</t>
  </si>
  <si>
    <t>-</t>
  </si>
  <si>
    <t>Identifier les potentielles zones à renaturer</t>
  </si>
  <si>
    <t>Repérer les zones présentant un potentiel de renaturation pour favoriser la biodiversité et la préservation de l'environnement.</t>
  </si>
  <si>
    <t>Article L.141-10 du Code de l'urbanisme</t>
  </si>
  <si>
    <t>- MUSE pour intégrer la multifonctionnalité des sols dans les documents d'urbanisme</t>
  </si>
  <si>
    <t>- Article Outils de l'Aménagement</t>
  </si>
  <si>
    <t>Réaliser un bilan de la vacance de logements</t>
  </si>
  <si>
    <t>Évaluer le nombre de logements vacants sur le territoire.</t>
  </si>
  <si>
    <t xml:space="preserve">- LOVAC pour obtenir les données liées à La vacance structurelle (données fiscales)
- "Pas de vacance pour la vacance"  pour cartographier la vacance de logements sur son territoire
- Zéro Logement Vacant pour lancer des actions de reconquête de La vacance
</t>
  </si>
  <si>
    <t>Évaluer les potentiels de surélévation</t>
  </si>
  <si>
    <t>Analyser les possibilités de surélévation des bâtiments existants pour optimiser l'utilisation du foncier.</t>
  </si>
  <si>
    <t>- Lign2toit pour évaluer la faisabilité
- Upfactor pour accompagner dans les projets</t>
  </si>
  <si>
    <t>Caractériser les zones en déficit d’espace naturel</t>
  </si>
  <si>
    <t>Identifier les zones urbaines présentant un déficit en espaces naturels, en vue de prévoir des actions correctives.</t>
  </si>
  <si>
    <t>- Observatoire des villes vertes pour visualiser et mieux appréhender la végétalisation des villes</t>
  </si>
  <si>
    <t>Connaître les capacités de puits de carbone du territoire</t>
  </si>
  <si>
    <t>Obligatoire en cas de réalisation d'un PCAET</t>
  </si>
  <si>
    <t>Évaluer et localiser la capacité du territoire à absorber le carbone et à contribuer à la lutte contre le changement climatique.</t>
  </si>
  <si>
    <t>Article R229-51 du Code de l'environnement</t>
  </si>
  <si>
    <t>- ALDO pour une première estimation de la séquestration carbone dans les sols et la biomasse</t>
  </si>
  <si>
    <t>Connaître la multifonctionnalité des sols dans les documents d'urbanisme</t>
  </si>
  <si>
    <t>Hiérarchisation de la qualité des sols dans l'établissement des priorités d'aménagement, notamment en identifiant des Espaces Naturels Agricoles et Forestiers à protéger et des zones présentant des enjeux particuliers, en lien avec les continuités écologiques.</t>
  </si>
  <si>
    <r>
      <rPr>
        <sz val="10"/>
        <color rgb="FF0000FF"/>
        <rFont val="Arial"/>
        <family val="2"/>
      </rPr>
      <t xml:space="preserve">- </t>
    </r>
    <r>
      <rPr>
        <sz val="11"/>
        <color rgb="FF000000"/>
        <rFont val="Arial"/>
        <family val="2"/>
      </rPr>
      <t>MUSE</t>
    </r>
    <r>
      <rPr>
        <sz val="10"/>
        <color rgb="FF0000FF"/>
        <rFont val="Arial"/>
        <family val="2"/>
      </rPr>
      <t xml:space="preserve"> </t>
    </r>
    <r>
      <rPr>
        <sz val="11"/>
        <color rgb="FF000000"/>
        <rFont val="Arial"/>
        <family val="2"/>
      </rPr>
      <t>pour intégrer la multifonctionnalité des sols dans les documents d'urbanisme</t>
    </r>
  </si>
  <si>
    <t>Réaliser un inventaire des sites à fort potentiel de gain écologique</t>
  </si>
  <si>
    <t>Établir un inventaire sur les sites à potentiel de gain écologique, c'est-à-dire susceptible de voir leur état ou fonction écologique s'améliorer grâce à des actions de génie écologique ou certaines pratiques de gestion.</t>
  </si>
  <si>
    <t>- POGEIS pour réaliser l'inventaire des sites à fort potentiel de gain écologique</t>
  </si>
  <si>
    <t>Établir un état des lieux de la résilience territoriale</t>
  </si>
  <si>
    <t>Déterminer le niveau de résilience et la vulnérabilité du territoire face aux changements environnementaux, sociaux et au changement climatique.</t>
  </si>
  <si>
    <t>- Boussole de la résilience pour accompagner les collectivités à relever les défis auxquels elles sont confrontées
- TACCT pour élaborer une politique d’adaptation au changement climatique</t>
  </si>
  <si>
    <t>Identifier les parties prenantes et les partenaires potentiels</t>
  </si>
  <si>
    <t>Recenser les acteurs et organisations impliqués dans la gestion du foncier et les partenaires susceptibles de contribuer aux initiatives.</t>
  </si>
  <si>
    <t>- Note relative aux acteurs</t>
  </si>
  <si>
    <t>Connaître les projections d'évolution de la population</t>
  </si>
  <si>
    <t>Anticiper les changements démographiques pour ajuster les besoins en aménagement.</t>
  </si>
  <si>
    <t>- Projections INSEE pour anticiper les évolutions démographiques</t>
  </si>
  <si>
    <t>Évaluer le besoin en logements et le besoin en équipement</t>
  </si>
  <si>
    <t>Évaluer les besoins en logements en prenant en compte l’ensemble des composantes du besoin, actuel et à venir dans une approche temporelle et géographique.</t>
  </si>
  <si>
    <t>- Otelo pour évaluer les besoins en logements</t>
  </si>
  <si>
    <t>- Détails d'otelo</t>
  </si>
  <si>
    <t>Analyser les densités bâties</t>
  </si>
  <si>
    <t>Obligatoire : que ce soit pour la réalisation du rapport de présentation du PLU(i) ou en cas d'opération d'aménagement faisant l'objet d'une évaluation environnementale</t>
  </si>
  <si>
    <t>Caractériser les densités bâties existantes du territoire et projeter les densités à atteindre</t>
  </si>
  <si>
    <t>Article L.151-4 al.4 du Code de l'urbanisme Article L.300-1-1 du Code de l'urbanisme</t>
  </si>
  <si>
    <t>- UrbanSIMUL pour visauliser les données de densité à l’échelle parcellaire</t>
  </si>
  <si>
    <t>- webinaire densité
- Renouveler notre regard sur la densité</t>
  </si>
  <si>
    <t>Territorialiser les objectifs de consommation</t>
  </si>
  <si>
    <t>Déterminer les modalités de répartition des objectifs de consommation d’ENAF</t>
  </si>
  <si>
    <t>Guide ZERO ARTIFICIALISATION NETTE (fascicule n°2)</t>
  </si>
  <si>
    <t>- Efforts de réduction déjà réalisés
- Enjeux de préservation, de valorisation et de remise en état des espaces naturels, agricoles et forestiers
- Potentiel foncier mobilisable dans les espaces artificialisés
- Équilibre du territoire
- Dynamiques démographiques et économiques prévisibles
- Adaptation des territoires exposés aux risques naturels / recomposition littorale</t>
  </si>
  <si>
    <t>Concerter</t>
  </si>
  <si>
    <t>Organiser des échanges avec les parties prenantes pour recueillir leurs avis et favoriser une démarche participative.</t>
  </si>
  <si>
    <t>Charte de la participation du public</t>
  </si>
  <si>
    <t>- La fresque du sol pour diffuser un langage commun sur le fonctionnement des sols et sur les enjeux liés à leur préservation
- Boussole de la participation pour guider dans la construction d’une démarche participative
- Play ZAN pour accompagner l’élaboration de documents d’urbanisme
- La fresque de la ville pour comprendre les enjeux systémiques de la fabrique urbaine</t>
  </si>
  <si>
    <t>Évaluer les objectifs des documents supra (SRADDET/SCOT)</t>
  </si>
  <si>
    <t>Analyser les objectifs des documents d'urbanisme supra-communaux pour les intégrer dans la planification locale.</t>
  </si>
  <si>
    <t>Construire un projet territorial global</t>
  </si>
  <si>
    <t>Transformer les politiques publiques à travers les objectifs de transition dans un projet de territoire</t>
  </si>
  <si>
    <t>- Programme Territoire engagé Transition écologique (TETE) pour guider chaque collectivité, étape par étape, dans la transition écologique selon ses compétences et ses moyens</t>
  </si>
  <si>
    <r>
      <rPr>
        <u/>
        <sz val="10"/>
        <color rgb="FF0000FF"/>
        <rFont val="Arial"/>
        <family val="2"/>
      </rPr>
      <t xml:space="preserve">- </t>
    </r>
    <r>
      <rPr>
        <sz val="11"/>
        <color rgb="FF000000"/>
        <rFont val="Arial"/>
        <family val="2"/>
      </rPr>
      <t>Territoires au futur</t>
    </r>
    <r>
      <rPr>
        <u/>
        <sz val="10"/>
        <color rgb="FF0000FF"/>
        <rFont val="Arial"/>
        <family val="2"/>
      </rPr>
      <t xml:space="preserve">
- </t>
    </r>
    <r>
      <rPr>
        <sz val="11"/>
        <color rgb="FF000000"/>
        <rFont val="Arial"/>
        <family val="2"/>
      </rPr>
      <t>Transitions 2050</t>
    </r>
    <r>
      <rPr>
        <u/>
        <sz val="10"/>
        <color rgb="FF0000FF"/>
        <rFont val="Arial"/>
        <family val="2"/>
      </rPr>
      <t xml:space="preserve">
</t>
    </r>
    <r>
      <rPr>
        <sz val="11"/>
        <color rgb="FF000000"/>
        <rFont val="Arial"/>
        <family val="2"/>
      </rPr>
      <t>- Etude sur les "nouveaux modèles d'aménagement" (Fédération Nationale des SCOT, juin 2022)</t>
    </r>
  </si>
  <si>
    <t>3. Mise en œuvre</t>
  </si>
  <si>
    <t>Accompagner son action sur les fonciers complexes de recyclage urbain</t>
  </si>
  <si>
    <t>Lister les questions et blocages dans le recyclage de leurs fonciers artificialisés (construits, bétonnés, pollués) qui ont perdu leur usage et notamment les friches.</t>
  </si>
  <si>
    <t>Article relatif au recyclage de friches (Cerema)</t>
  </si>
  <si>
    <t>- UrbanVitaliz pour vous guider dans la réhabilitation de vos friches</t>
  </si>
  <si>
    <r>
      <t xml:space="preserve">- Caractérisation des situations derecyclage foncier
- Méthodologie nationale de gestion des sites pollués
</t>
    </r>
    <r>
      <rPr>
        <sz val="10"/>
        <color rgb="FF000000"/>
        <rFont val="Arial"/>
        <family val="2"/>
      </rPr>
      <t xml:space="preserve">- </t>
    </r>
    <r>
      <rPr>
        <sz val="11"/>
        <color rgb="FF000000"/>
        <rFont val="Arial"/>
        <family val="2"/>
      </rPr>
      <t>Mutafriches</t>
    </r>
    <r>
      <rPr>
        <sz val="10"/>
        <color rgb="FF000000"/>
        <rFont val="Arial"/>
        <family val="2"/>
      </rPr>
      <t xml:space="preserve"> pour appréhender les usages futurs</t>
    </r>
    <r>
      <rPr>
        <sz val="10"/>
        <color rgb="FF000000"/>
        <rFont val="Arial"/>
        <family val="2"/>
      </rPr>
      <t xml:space="preserve">
</t>
    </r>
    <r>
      <rPr>
        <sz val="11"/>
        <color rgb="FF000000"/>
        <rFont val="Arial"/>
        <family val="2"/>
      </rPr>
      <t>- Rénovfriches</t>
    </r>
  </si>
  <si>
    <t>Agir sur le foncier public</t>
  </si>
  <si>
    <t>Élaborer une stratégie d'action foncière du foncier public en cohérence avec les analyses initiales et la stratégie foncière globale</t>
  </si>
  <si>
    <t>Connaître les outils de l’aménagement à disposition</t>
  </si>
  <si>
    <t>Recensement des outils disponibles pour l’aménagement du territoire.</t>
  </si>
  <si>
    <t>- Outil2aménagement pour obtenir toutes les ressources liées à l’aménagement</t>
  </si>
  <si>
    <t>Faire un document de planification opérationnel</t>
  </si>
  <si>
    <t>Anticiper les conséquences des objectifs, orientations et règles pour favoriser la réalisation effective du projet de territoire</t>
  </si>
  <si>
    <t>Animer le territoire autour du projet et faire vivre le document de planification</t>
  </si>
  <si>
    <t>- multiple -</t>
  </si>
  <si>
    <t>(vide)</t>
  </si>
  <si>
    <t>Avoir une connaissance fine du foncier de son territoire :
- Zones artificialisées et leurs composantes 
- Zones non artificialisées et leurs composantes 
- Zones de renouvellement/intensification urbaine 
- Zones de renaturation ou renaturées 
- Zones de mutations au sein des zones agricoles, naturelles, forestière
- Suivi PC et PA</t>
  </si>
  <si>
    <t>- DataFoncier pour caractériser chaque foncier
- Urbansimul pour visualiser les caractéristiques des fonciers
- OCS GE pour caractériser l’occupation et l’usage des sols</t>
  </si>
  <si>
    <t>Croisement des bilans de la consommation des ENAF au regard de l'enveloppe foncière du document d'urbanisme précédent. 
Précision : le calcul de la consommation d'espace se fait au regard de l'occupation du sol entre deux période et non de "l'enveloppe foncière du document d'urbanisme" . Une zone AU non viabilisée reste une zone agricole ou naturelle au regard de l'occupation du sol.</t>
  </si>
  <si>
    <t>- Urbansimul (module locomvac) pour localiser et caractériser les locaux vacants</t>
  </si>
  <si>
    <t>Déterminer le niveau de résilience du territoire face aux changements environnementaux, sociaux et au changement climatique.</t>
  </si>
  <si>
    <t>- Boussole de la résilience accompagner les collectivités à relever les défis auxquels elles sont confrontées
- TACCT pour élaborer une politique d’adaptation au changement climatique</t>
  </si>
  <si>
    <t>- LOVAC pour obtenir les données liées à la vacance structurelle
- Zéro Logement Vacant pour lancer des actions de reconquête de la vacance
- Pas de vacance pour la vacance pour obtenir des données complémentaires sur la vacance</t>
  </si>
  <si>
    <t>Total Résultat</t>
  </si>
  <si>
    <t>- tout -</t>
  </si>
  <si>
    <t>- webinaire densité 
- Renouveler notre regard sur la densité</t>
  </si>
  <si>
    <t>- Boussole de la participation pour guider dans la construction d’une démarche participative
- La fresque du sol pour diffuser un langage commun sur le fonctionnement des sols et sur les enjeux liés à leur préservation
- Play ZAN pour accompagner l’élaboration de documents d’urbanisme
- La fresque de la ville pour comprendre les enjeux systémiques de la fabrique urbaine</t>
  </si>
  <si>
    <t>- Programme TETE pour guider chaque collectivité, étape par étape, dans la transition écologique selon ses compétences et ses moyens</t>
  </si>
  <si>
    <t>- Territoires au futur
- Transitions 2050
- Etude sur les "nouveaux modèles d'aménagement" (Fédération Nationale des SCOT, juin 2022)</t>
  </si>
  <si>
    <t>Compter - Action</t>
  </si>
  <si>
    <t>Nombre d’actions</t>
  </si>
  <si>
    <t>couleur</t>
  </si>
  <si>
    <t>Coût</t>
  </si>
  <si>
    <t>- Dynmark pour analyser le marché immobilier 
- DataFoncier pour accéder aux données fines liées aux mutations immobilières
- Urbansimul pour visualiser et analyser les mutations immobilières</t>
  </si>
  <si>
    <t>Présentation d’ALDO
Séquestration de carbone par les écosystèmes</t>
  </si>
  <si>
    <t>- ALDO pour calculer le stock et les flux de carbone sur votre territoire</t>
  </si>
  <si>
    <t>- Les observatoires locaux des friches pour repérer et caractériser
- Bénéfrifches pour mesurer les impacts socio-économiques et environnementaux
- Guide pour l’intégration des friches
- MUTAFRICHES pour appréhender les usages futurs
- Intégration des friches dans les démarches territoriales
- Cahier des charges inventaire historique urbain</t>
  </si>
  <si>
    <t>coup d’outils associés, peut être à détailler étape par étape (Observer, repérer, évaluer les potentiels, optimiser les impacts des friches est un des leviers permettant d’atteindre le ZAN. Mettre en visibilité les friches de son territoire, afin d’accélérer leur reconversion.</t>
  </si>
  <si>
    <t>Définition de la friche : Article L111-26 du Code de l'urbanisme
Article L302-1 Code dde la construction et de l’habitation
Article L.318-8-2 du Code de l'urbanisme</t>
  </si>
  <si>
    <t>- Cartofriches pour repérer les friches</t>
  </si>
  <si>
    <t>- Référentiel Foncier Public pour obtenir les données 
- Schéma Directeur Immobilier Énergétique pour l’aide à la réalisation
- Cahier des charges : élaboration d'un SDIE pour l’aide à la rédaction</t>
  </si>
  <si>
    <t>- Caractérisation des situations derecyclage foncier
- Méthodologie nationale de gestion des sites pollués
- Mutafriches pour appréhender les usages futurs
- Rénovfriches</t>
  </si>
  <si>
    <t>Légende :</t>
  </si>
  <si>
    <t>Tableau de bord</t>
  </si>
  <si>
    <t>Intitulé de l’action</t>
  </si>
  <si>
    <t>Détails de l’action</t>
  </si>
  <si>
    <t>Synthèse</t>
  </si>
  <si>
    <t>Actions par phase</t>
  </si>
  <si>
    <t>Actions par thématique</t>
  </si>
  <si>
    <t>Actions par obligation</t>
  </si>
  <si>
    <t>Actions par simplicité de mise en œuvre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</si>
</sst>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font>
      <sz val="11"/>
      <color rgb="FF000000"/>
      <name val="Arial"/>
      <family val="2"/>
    </font>
    <font>
      <sz val="11"/>
      <color rgb="FF000000"/>
      <name val="Arial"/>
      <family val="2"/>
    </font>
    <font>
      <b/>
      <sz val="11"/>
      <color rgb="FF000000"/>
      <name val="Arial"/>
      <family val="2"/>
    </font>
    <font>
      <b/>
      <sz val="11"/>
      <color rgb="FFFFFFFF"/>
      <name val="Arial"/>
      <family val="2"/>
    </font>
    <font>
      <sz val="11"/>
      <color rgb="FFFFFFFF"/>
      <name val="Arial"/>
      <family val="2"/>
    </font>
    <font>
      <sz val="11"/>
      <color rgb="FFCC0000"/>
      <name val="Arial"/>
      <family val="2"/>
    </font>
    <font>
      <sz val="9"/>
      <color rgb="FFFFFFFF"/>
      <name val="Verdana"/>
      <family val="2"/>
    </font>
    <font>
      <i/>
      <sz val="11"/>
      <color rgb="FFFFFFFF"/>
      <name val="Arial"/>
      <family val="2"/>
    </font>
    <font>
      <sz val="10"/>
      <color rgb="FF000000"/>
      <name val="Liberation Sans"/>
    </font>
    <font>
      <i/>
      <sz val="11"/>
      <color rgb="FF808080"/>
      <name val="Arial"/>
      <family val="2"/>
    </font>
    <font>
      <sz val="11"/>
      <color rgb="FF006600"/>
      <name val="Arial"/>
      <family val="2"/>
    </font>
    <font>
      <b/>
      <sz val="24"/>
      <color rgb="FF000000"/>
      <name val="Arial"/>
      <family val="2"/>
    </font>
    <font>
      <b/>
      <sz val="18"/>
      <color rgb="FF000000"/>
      <name val="Arial"/>
      <family val="2"/>
    </font>
    <font>
      <b/>
      <sz val="12"/>
      <color rgb="FF000000"/>
      <name val="Arial"/>
      <family val="2"/>
    </font>
    <font>
      <u/>
      <sz val="11"/>
      <color rgb="FF0000EE"/>
      <name val="Arial"/>
      <family val="2"/>
    </font>
    <font>
      <u/>
      <sz val="11"/>
      <color rgb="FF467886"/>
      <name val="Arial"/>
      <family val="2"/>
    </font>
    <font>
      <sz val="11"/>
      <color rgb="FF996600"/>
      <name val="Arial"/>
      <family val="2"/>
    </font>
    <font>
      <sz val="11"/>
      <color rgb="FF333333"/>
      <name val="Arial"/>
      <family val="2"/>
    </font>
    <font>
      <b/>
      <i/>
      <u/>
      <sz val="11"/>
      <color rgb="FF000000"/>
      <name val="Arial"/>
      <family val="2"/>
    </font>
    <font>
      <sz val="11"/>
      <color rgb="FF000000"/>
      <name val="Calibri"/>
      <family val="2"/>
    </font>
    <font>
      <b/>
      <sz val="22"/>
      <color rgb="FFFFFFFF"/>
      <name val="Calibri"/>
      <family val="2"/>
    </font>
    <font>
      <b/>
      <sz val="16"/>
      <color rgb="FF91AE4F"/>
      <name val="Calibri"/>
      <family val="2"/>
    </font>
    <font>
      <b/>
      <sz val="10"/>
      <color rgb="FF000000"/>
      <name val="Calibri"/>
      <family val="2"/>
    </font>
    <font>
      <b/>
      <sz val="11"/>
      <color rgb="FF000000"/>
      <name val="Calibri"/>
      <family val="2"/>
    </font>
    <font>
      <b/>
      <u/>
      <sz val="12"/>
      <color rgb="FFFF0000"/>
      <name val="Calibri"/>
      <family val="2"/>
    </font>
    <font>
      <b/>
      <u/>
      <sz val="16"/>
      <color rgb="FFFF0000"/>
      <name val="Calibri"/>
      <family val="2"/>
    </font>
    <font>
      <sz val="10"/>
      <color rgb="FF000000"/>
      <name val="Calibri"/>
      <family val="2"/>
    </font>
    <font>
      <u/>
      <sz val="10"/>
      <color rgb="FF000000"/>
      <name val="Calibri"/>
      <family val="2"/>
    </font>
    <font>
      <b/>
      <u/>
      <sz val="10"/>
      <color rgb="FF000000"/>
      <name val="Calibri"/>
      <family val="2"/>
    </font>
    <font>
      <i/>
      <sz val="10"/>
      <color rgb="FF000000"/>
      <name val="Calibri"/>
      <family val="2"/>
    </font>
    <font>
      <b/>
      <u/>
      <sz val="11"/>
      <color rgb="FF467886"/>
      <name val="Arial"/>
      <family val="2"/>
    </font>
    <font>
      <b/>
      <sz val="11"/>
      <color rgb="FF80340D"/>
      <name val="Arial"/>
      <family val="2"/>
    </font>
    <font>
      <b/>
      <sz val="9"/>
      <color rgb="FFFFFFFF"/>
      <name val="Arial"/>
      <family val="2"/>
    </font>
    <font>
      <sz val="9"/>
      <color rgb="FF000000"/>
      <name val="Arial"/>
      <family val="2"/>
    </font>
    <font>
      <u/>
      <sz val="11"/>
      <color rgb="FF0000FF"/>
      <name val="Arial"/>
      <family val="2"/>
    </font>
    <font>
      <u/>
      <sz val="10"/>
      <color rgb="FF0000FF"/>
      <name val="Arial"/>
      <family val="2"/>
    </font>
    <font>
      <sz val="10"/>
      <color rgb="FF000000"/>
      <name val="Arial"/>
      <family val="2"/>
    </font>
    <font>
      <sz val="10"/>
      <color rgb="FF0000FF"/>
      <name val="Arial"/>
      <family val="2"/>
    </font>
    <font>
      <b/>
      <sz val="22"/>
      <color rgb="FFFFFFFF"/>
      <name val="Sans Serif Collection"/>
      <family val="2"/>
    </font>
    <font>
      <i/>
      <sz val="11"/>
      <color rgb="FF000000"/>
      <name val="Arial"/>
      <family val="2"/>
    </font>
    <font>
      <sz val="18"/>
      <color rgb="FF000000"/>
      <name val="Arial"/>
      <family val="2"/>
    </font>
    <font>
      <b/>
      <sz val="18"/>
      <color rgb="FFFFFFFF"/>
      <name val="Sans Serif Collection"/>
      <family val="2"/>
    </font>
    <font>
      <sz val="18"/>
      <color rgb="FFFFFFFF"/>
      <name val="Arial"/>
      <family val="2"/>
    </font>
    <font>
      <u/>
      <sz val="11"/>
      <color rgb="FF000000"/>
      <name val="Arial"/>
      <family val="2"/>
    </font>
    <font>
      <sz val="8"/>
      <color rgb="FF000000"/>
      <name val="Arial"/>
      <family val="2"/>
    </font>
    <font>
      <b/>
      <sz val="18"/>
      <color rgb="FFFFFFFF"/>
      <name val="Arial"/>
      <family val="2"/>
    </font>
    <font>
      <b/>
      <sz val="18"/>
      <color rgb="FFFFFFFF"/>
      <name val="Verdana"/>
      <family val="2"/>
    </font>
    <font>
      <b/>
      <sz val="22"/>
      <color rgb="FFFFFFFF"/>
      <name val="Arial"/>
      <family val="2"/>
    </font>
    <font>
      <b/>
      <sz val="12"/>
      <color rgb="FF7D4A4D"/>
      <name val="Arial"/>
      <family val="2"/>
    </font>
    <font>
      <b/>
      <sz val="16"/>
      <color rgb="FF000000"/>
      <name val="Arial"/>
      <family val="2"/>
    </font>
    <font>
      <b/>
      <u/>
      <sz val="16"/>
      <color rgb="FF91AE4F"/>
      <name val="Calibri"/>
      <family val="2"/>
    </font>
    <font>
      <b/>
      <sz val="11"/>
      <color rgb="FF91AE4F"/>
      <name val="Calibri"/>
      <family val="2"/>
    </font>
    <font>
      <i/>
      <sz val="9"/>
      <color rgb="FF9E9E9E"/>
      <name val="Arial"/>
      <family val="2"/>
    </font>
    <font>
      <sz val="9"/>
      <color rgb="FF9E9E9E"/>
      <name val="Arial"/>
      <family val="2"/>
    </font>
  </fonts>
  <fills count="16">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636EFA"/>
        <bgColor rgb="FF636EFA"/>
      </patternFill>
    </fill>
    <fill>
      <patternFill patternType="solid">
        <fgColor rgb="FFFFCCCC"/>
        <bgColor rgb="FFFFCCCC"/>
      </patternFill>
    </fill>
    <fill>
      <patternFill patternType="solid">
        <fgColor rgb="FFFF8000"/>
        <bgColor rgb="FFFF8000"/>
      </patternFill>
    </fill>
    <fill>
      <patternFill patternType="solid">
        <fgColor rgb="FF7D4A4D"/>
        <bgColor rgb="FF7D4A4D"/>
      </patternFill>
    </fill>
    <fill>
      <patternFill patternType="solid">
        <fgColor rgb="FF91AE4F"/>
        <bgColor rgb="FF91AE4F"/>
      </patternFill>
    </fill>
    <fill>
      <patternFill patternType="solid">
        <fgColor rgb="FFCC0000"/>
        <bgColor rgb="FFCC0000"/>
      </patternFill>
    </fill>
    <fill>
      <patternFill patternType="solid">
        <fgColor rgb="FFCCFFCC"/>
        <bgColor rgb="FFCCFFCC"/>
      </patternFill>
    </fill>
    <fill>
      <patternFill patternType="solid">
        <fgColor rgb="FFA1467E"/>
        <bgColor rgb="FFA1467E"/>
      </patternFill>
    </fill>
    <fill>
      <patternFill patternType="solid">
        <fgColor rgb="FFFFFFCC"/>
        <bgColor rgb="FFFFFFCC"/>
      </patternFill>
    </fill>
    <fill>
      <patternFill patternType="solid">
        <fgColor rgb="FF92D050"/>
        <bgColor rgb="FF92D050"/>
      </patternFill>
    </fill>
    <fill>
      <patternFill patternType="solid">
        <fgColor rgb="FFE0E0E0"/>
        <bgColor rgb="FFE0E0E0"/>
      </patternFill>
    </fill>
  </fills>
  <borders count="33">
    <border>
      <left/>
      <right/>
      <top/>
      <bottom/>
      <diagonal/>
    </border>
    <border>
      <left/>
      <right/>
      <top style="thin">
        <color rgb="FFFFFFFF"/>
      </top>
      <bottom/>
      <diagonal/>
    </border>
    <border>
      <left/>
      <right/>
      <top/>
      <bottom style="thin">
        <color rgb="FFFFFFFF"/>
      </bottom>
      <diagonal/>
    </border>
    <border>
      <left style="thin">
        <color rgb="FF808080"/>
      </left>
      <right style="thin">
        <color rgb="FF808080"/>
      </right>
      <top style="thin">
        <color rgb="FF808080"/>
      </top>
      <bottom style="thin">
        <color rgb="FF808080"/>
      </bottom>
      <diagonal/>
    </border>
    <border>
      <left/>
      <right/>
      <top/>
      <bottom style="thin">
        <color rgb="FF91AE4F"/>
      </bottom>
      <diagonal/>
    </border>
    <border>
      <left/>
      <right/>
      <top style="thin">
        <color rgb="FF7D4A4D"/>
      </top>
      <bottom style="thin">
        <color rgb="FF7D4A4D"/>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right style="thin">
        <color rgb="FF000000"/>
      </right>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medium">
        <color rgb="FF000000"/>
      </left>
      <right style="thin">
        <color rgb="FF000000"/>
      </right>
      <top/>
      <bottom style="medium">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51">
    <xf numFmtId="0" fontId="0" fillId="0" borderId="0">
      <alignment vertical="center"/>
    </xf>
    <xf numFmtId="0" fontId="17" fillId="13" borderId="3" applyNumberFormat="0" applyProtection="0"/>
    <xf numFmtId="0" fontId="2" fillId="0" borderId="0" applyNumberFormat="0" applyBorder="0" applyProtection="0"/>
    <xf numFmtId="0" fontId="3" fillId="2" borderId="0" applyNumberFormat="0" applyBorder="0" applyProtection="0"/>
    <xf numFmtId="0" fontId="3" fillId="3" borderId="0" applyNumberFormat="0" applyBorder="0" applyProtection="0"/>
    <xf numFmtId="0" fontId="2" fillId="4" borderId="0" applyNumberFormat="0" applyBorder="0" applyProtection="0"/>
    <xf numFmtId="0" fontId="4" fillId="5" borderId="0" applyNumberFormat="0" applyBorder="0" applyProtection="0">
      <alignment vertical="center" wrapText="1"/>
    </xf>
    <xf numFmtId="0" fontId="5" fillId="6" borderId="0" applyNumberFormat="0" applyBorder="0" applyProtection="0"/>
    <xf numFmtId="0" fontId="6" fillId="7" borderId="0" applyNumberFormat="0" applyBorder="0" applyProtection="0">
      <alignment vertical="center" wrapText="1"/>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7" fillId="5" borderId="1" applyNumberFormat="0" applyAlignment="0" applyProtection="0">
      <alignment vertical="center"/>
    </xf>
    <xf numFmtId="0" fontId="3" fillId="5" borderId="2" applyNumberFormat="0" applyAlignment="0" applyProtection="0">
      <alignment vertical="center"/>
    </xf>
    <xf numFmtId="0" fontId="4" fillId="8" borderId="0" applyNumberFormat="0" applyBorder="0" applyAlignment="0" applyProtection="0">
      <alignment vertical="center"/>
    </xf>
    <xf numFmtId="0" fontId="7" fillId="8" borderId="1" applyNumberFormat="0" applyAlignment="0" applyProtection="0">
      <alignment vertical="center"/>
    </xf>
    <xf numFmtId="0" fontId="3" fillId="8" borderId="2" applyNumberFormat="0" applyAlignment="0" applyProtection="0">
      <alignment vertical="center"/>
    </xf>
    <xf numFmtId="0" fontId="4" fillId="9" borderId="0" applyNumberFormat="0" applyBorder="0" applyAlignment="0" applyProtection="0">
      <alignment vertical="center"/>
    </xf>
    <xf numFmtId="0" fontId="7" fillId="9" borderId="1" applyNumberFormat="0" applyAlignment="0" applyProtection="0">
      <alignment vertical="center"/>
    </xf>
    <xf numFmtId="0" fontId="3" fillId="9" borderId="2" applyNumberFormat="0" applyAlignment="0" applyProtection="0">
      <alignment vertical="center"/>
    </xf>
    <xf numFmtId="0" fontId="7" fillId="5" borderId="1" applyNumberFormat="0" applyAlignment="0" applyProtection="0">
      <alignment vertical="center"/>
    </xf>
    <xf numFmtId="0" fontId="3" fillId="5" borderId="2" applyNumberFormat="0" applyAlignment="0" applyProtection="0">
      <alignment vertical="center"/>
    </xf>
    <xf numFmtId="0" fontId="4" fillId="8" borderId="0" applyNumberFormat="0" applyBorder="0" applyAlignment="0" applyProtection="0">
      <alignment vertical="center"/>
    </xf>
    <xf numFmtId="0" fontId="7" fillId="8" borderId="1" applyNumberFormat="0" applyAlignment="0" applyProtection="0">
      <alignment vertical="center"/>
    </xf>
    <xf numFmtId="0" fontId="3" fillId="8" borderId="2" applyNumberFormat="0" applyAlignment="0" applyProtection="0">
      <alignment vertical="center"/>
    </xf>
    <xf numFmtId="0" fontId="4" fillId="9" borderId="0" applyNumberFormat="0" applyBorder="0" applyAlignment="0" applyProtection="0">
      <alignment vertical="center"/>
    </xf>
    <xf numFmtId="0" fontId="7" fillId="9" borderId="1" applyNumberFormat="0" applyAlignment="0" applyProtection="0">
      <alignment vertical="center"/>
    </xf>
    <xf numFmtId="0" fontId="3" fillId="9" borderId="2" applyNumberFormat="0" applyAlignment="0" applyProtection="0">
      <alignment vertical="center"/>
    </xf>
    <xf numFmtId="0" fontId="8" fillId="0" borderId="0" applyNumberFormat="0" applyBorder="0" applyProtection="0"/>
    <xf numFmtId="0" fontId="3" fillId="10" borderId="0" applyNumberFormat="0" applyBorder="0" applyProtection="0"/>
    <xf numFmtId="0" fontId="6" fillId="7" borderId="0" applyNumberFormat="0" applyBorder="0" applyProtection="0"/>
    <xf numFmtId="0" fontId="9" fillId="0" borderId="0" applyNumberFormat="0" applyBorder="0" applyProtection="0"/>
    <xf numFmtId="0" fontId="10" fillId="11" borderId="0" applyNumberFormat="0" applyBorder="0" applyProtection="0"/>
    <xf numFmtId="0" fontId="11" fillId="0" borderId="0" applyNumberFormat="0" applyBorder="0" applyProtection="0"/>
    <xf numFmtId="0" fontId="12" fillId="0" borderId="0" applyNumberFormat="0" applyBorder="0" applyProtection="0"/>
    <xf numFmtId="0" fontId="13" fillId="0" borderId="0" applyNumberFormat="0" applyBorder="0" applyProtection="0"/>
    <xf numFmtId="0" fontId="14" fillId="0" borderId="0" applyNumberFormat="0" applyBorder="0" applyProtection="0"/>
    <xf numFmtId="0" fontId="15" fillId="0" borderId="0" applyNumberFormat="0" applyFill="0" applyBorder="0" applyAlignment="0" applyProtection="0">
      <alignment vertical="center"/>
    </xf>
    <xf numFmtId="0" fontId="6" fillId="12" borderId="0" applyNumberFormat="0" applyBorder="0" applyProtection="0">
      <alignment vertical="center" wrapText="1"/>
    </xf>
    <xf numFmtId="0" fontId="4" fillId="8" borderId="0" applyNumberFormat="0" applyBorder="0" applyProtection="0">
      <alignment vertical="center" wrapText="1"/>
    </xf>
    <xf numFmtId="0" fontId="16" fillId="13" borderId="0" applyNumberFormat="0" applyBorder="0" applyProtection="0"/>
    <xf numFmtId="0" fontId="1" fillId="0" borderId="0" applyNumberFormat="0" applyFont="0" applyBorder="0" applyProtection="0">
      <alignment horizontal="left"/>
    </xf>
    <xf numFmtId="0" fontId="1" fillId="0" borderId="0" applyNumberFormat="0" applyFont="0" applyBorder="0" applyProtection="0"/>
    <xf numFmtId="0" fontId="1" fillId="0" borderId="0" applyNumberFormat="0" applyFont="0" applyBorder="0" applyProtection="0"/>
    <xf numFmtId="0" fontId="2" fillId="0" borderId="0" applyNumberFormat="0" applyBorder="0" applyProtection="0"/>
    <xf numFmtId="0" fontId="2" fillId="0" borderId="0" applyNumberFormat="0" applyBorder="0" applyProtection="0">
      <alignment horizontal="left"/>
    </xf>
    <xf numFmtId="0" fontId="1" fillId="0" borderId="0" applyNumberFormat="0" applyFont="0" applyBorder="0" applyProtection="0"/>
    <xf numFmtId="0" fontId="18" fillId="0" borderId="0" applyNumberFormat="0" applyBorder="0" applyProtection="0"/>
    <xf numFmtId="0" fontId="4" fillId="9" borderId="0" applyNumberFormat="0" applyBorder="0" applyProtection="0">
      <alignment vertical="center" wrapText="1"/>
    </xf>
    <xf numFmtId="0" fontId="1" fillId="0" borderId="0" applyNumberFormat="0" applyFont="0" applyBorder="0" applyProtection="0"/>
    <xf numFmtId="0" fontId="1" fillId="0" borderId="0" applyNumberFormat="0" applyFont="0" applyBorder="0" applyProtection="0"/>
    <xf numFmtId="0" fontId="5" fillId="0" borderId="0" applyNumberFormat="0" applyBorder="0" applyProtection="0"/>
  </cellStyleXfs>
  <cellXfs count="101">
    <xf numFmtId="0" fontId="0" fillId="0" borderId="0" xfId="0">
      <alignment vertical="center"/>
    </xf>
    <xf numFmtId="0" fontId="19" fillId="0" borderId="0" xfId="0" applyFont="1" applyProtection="1">
      <alignment vertical="center"/>
    </xf>
    <xf numFmtId="0" fontId="20" fillId="8" borderId="0" xfId="0" applyFont="1" applyFill="1" applyAlignment="1" applyProtection="1">
      <alignment horizontal="center" vertical="center"/>
    </xf>
    <xf numFmtId="0" fontId="0" fillId="0" borderId="0" xfId="0" applyFill="1" applyAlignment="1"/>
    <xf numFmtId="0" fontId="21" fillId="0" borderId="4" xfId="0" applyFont="1" applyBorder="1" applyAlignment="1" applyProtection="1">
      <alignment vertical="center"/>
    </xf>
    <xf numFmtId="0" fontId="19" fillId="0" borderId="0" xfId="0" applyFont="1" applyAlignment="1" applyProtection="1">
      <alignment vertical="top" wrapText="1"/>
    </xf>
    <xf numFmtId="0" fontId="23" fillId="0" borderId="0" xfId="0" applyFont="1" applyAlignment="1" applyProtection="1">
      <alignment vertical="top" wrapText="1"/>
    </xf>
    <xf numFmtId="0" fontId="30" fillId="14" borderId="0" xfId="36" applyFont="1" applyFill="1">
      <alignment vertical="center"/>
    </xf>
    <xf numFmtId="0" fontId="31" fillId="0" borderId="0" xfId="0" applyFont="1" applyAlignment="1">
      <alignment vertical="center"/>
    </xf>
    <xf numFmtId="0" fontId="0" fillId="0" borderId="0" xfId="0" applyAlignment="1">
      <alignment vertical="center" wrapText="1"/>
    </xf>
    <xf numFmtId="0" fontId="15" fillId="0" borderId="0" xfId="36" applyFont="1" applyAlignment="1">
      <alignment vertical="center"/>
    </xf>
    <xf numFmtId="0" fontId="32" fillId="8" borderId="5" xfId="0" applyFont="1" applyFill="1" applyBorder="1" applyAlignment="1" applyProtection="1">
      <alignment horizontal="center" vertical="center" wrapText="1"/>
    </xf>
    <xf numFmtId="0" fontId="3" fillId="8" borderId="5" xfId="0" applyFont="1" applyFill="1" applyBorder="1" applyAlignment="1" applyProtection="1">
      <alignment horizontal="center" vertical="center" wrapText="1"/>
    </xf>
    <xf numFmtId="0" fontId="33" fillId="0" borderId="0" xfId="0" applyFont="1" applyAlignment="1" applyProtection="1">
      <alignment vertical="center" wrapText="1"/>
    </xf>
    <xf numFmtId="0" fontId="33" fillId="0" borderId="5" xfId="0" applyFont="1" applyBorder="1" applyAlignment="1" applyProtection="1">
      <alignment horizontal="center" vertical="center" wrapText="1"/>
    </xf>
    <xf numFmtId="0" fontId="33" fillId="0" borderId="5" xfId="0" applyFont="1" applyBorder="1" applyAlignment="1" applyProtection="1">
      <alignment vertical="center" wrapText="1"/>
    </xf>
    <xf numFmtId="0" fontId="0" fillId="0" borderId="5" xfId="0" applyBorder="1" applyAlignment="1" applyProtection="1">
      <alignment vertical="center" wrapText="1"/>
    </xf>
    <xf numFmtId="0" fontId="33" fillId="0" borderId="5" xfId="0" applyFont="1" applyBorder="1" applyProtection="1">
      <alignment vertical="center"/>
    </xf>
    <xf numFmtId="0" fontId="0" fillId="0" borderId="5" xfId="0" applyFill="1" applyBorder="1" applyAlignment="1" applyProtection="1">
      <alignment vertical="center" wrapText="1"/>
    </xf>
    <xf numFmtId="0" fontId="0" fillId="0" borderId="5" xfId="0" applyBorder="1" applyAlignment="1" applyProtection="1">
      <alignment horizontal="center" vertical="center" wrapText="1"/>
    </xf>
    <xf numFmtId="0" fontId="34" fillId="0" borderId="5" xfId="0" applyFont="1" applyBorder="1" applyAlignment="1" applyProtection="1">
      <alignment vertical="center" wrapText="1"/>
    </xf>
    <xf numFmtId="0" fontId="0" fillId="0" borderId="5" xfId="0" applyFill="1" applyBorder="1" applyAlignment="1" applyProtection="1">
      <alignment horizontal="center" vertical="center" wrapText="1"/>
    </xf>
    <xf numFmtId="0" fontId="0" fillId="0" borderId="5" xfId="0" applyFont="1" applyFill="1" applyBorder="1" applyAlignment="1" applyProtection="1">
      <alignment vertical="center" wrapText="1"/>
    </xf>
    <xf numFmtId="0" fontId="0" fillId="0" borderId="5" xfId="0" applyFont="1" applyBorder="1" applyAlignment="1" applyProtection="1">
      <alignment vertical="center" wrapText="1"/>
    </xf>
    <xf numFmtId="0" fontId="0" fillId="0" borderId="5" xfId="0" applyBorder="1" applyProtection="1">
      <alignment vertical="center"/>
    </xf>
    <xf numFmtId="0" fontId="0" fillId="0" borderId="0" xfId="0" applyAlignment="1">
      <alignment vertical="center"/>
    </xf>
    <xf numFmtId="0" fontId="0" fillId="0" borderId="0" xfId="0" applyAlignment="1">
      <alignment horizontal="center"/>
    </xf>
    <xf numFmtId="0" fontId="33" fillId="0" borderId="0" xfId="0" applyFont="1" applyAlignment="1" applyProtection="1">
      <alignment horizontal="center" vertical="center" wrapText="1"/>
    </xf>
    <xf numFmtId="0" fontId="0" fillId="0" borderId="0" xfId="42" applyFont="1" applyFill="1" applyAlignment="1"/>
    <xf numFmtId="0" fontId="0" fillId="0" borderId="6" xfId="0" applyBorder="1">
      <alignment vertical="center"/>
    </xf>
    <xf numFmtId="0" fontId="0" fillId="0" borderId="7" xfId="42" applyFont="1" applyFill="1" applyBorder="1" applyAlignment="1"/>
    <xf numFmtId="0" fontId="0" fillId="0" borderId="8" xfId="42" applyFont="1" applyFill="1" applyBorder="1" applyAlignment="1"/>
    <xf numFmtId="0" fontId="0" fillId="0" borderId="9" xfId="42" applyFont="1" applyFill="1" applyBorder="1" applyAlignment="1"/>
    <xf numFmtId="0" fontId="0" fillId="0" borderId="10" xfId="41" applyFont="1" applyFill="1" applyBorder="1" applyAlignment="1"/>
    <xf numFmtId="0" fontId="0" fillId="0" borderId="11" xfId="40" applyFont="1" applyFill="1" applyBorder="1" applyAlignment="1">
      <alignment horizontal="left"/>
    </xf>
    <xf numFmtId="0" fontId="0" fillId="0" borderId="12" xfId="40" applyFont="1" applyFill="1" applyBorder="1" applyAlignment="1">
      <alignment horizontal="left"/>
    </xf>
    <xf numFmtId="0" fontId="0" fillId="0" borderId="13" xfId="40" applyFont="1" applyFill="1" applyBorder="1" applyAlignment="1">
      <alignment horizontal="left"/>
    </xf>
    <xf numFmtId="0" fontId="0" fillId="0" borderId="14" xfId="45" applyFont="1" applyFill="1" applyBorder="1" applyAlignment="1"/>
    <xf numFmtId="0" fontId="0" fillId="0" borderId="15" xfId="40" applyFont="1" applyFill="1" applyBorder="1" applyAlignment="1">
      <alignment horizontal="left"/>
    </xf>
    <xf numFmtId="0" fontId="0" fillId="0" borderId="0" xfId="40" applyFont="1" applyFill="1" applyAlignment="1">
      <alignment horizontal="left"/>
    </xf>
    <xf numFmtId="0" fontId="0" fillId="0" borderId="16" xfId="40" applyFont="1" applyFill="1" applyBorder="1" applyAlignment="1">
      <alignment horizontal="left"/>
    </xf>
    <xf numFmtId="0" fontId="2" fillId="0" borderId="17" xfId="44" applyFont="1" applyFill="1" applyBorder="1" applyAlignment="1">
      <alignment horizontal="left"/>
    </xf>
    <xf numFmtId="0" fontId="2" fillId="0" borderId="18" xfId="44" applyFont="1" applyFill="1" applyBorder="1" applyAlignment="1">
      <alignment horizontal="left"/>
    </xf>
    <xf numFmtId="0" fontId="2" fillId="0" borderId="19" xfId="44" applyFont="1" applyFill="1" applyBorder="1" applyAlignment="1">
      <alignment horizontal="left"/>
    </xf>
    <xf numFmtId="0" fontId="2" fillId="0" borderId="20" xfId="43" applyFont="1" applyFill="1" applyBorder="1" applyAlignment="1"/>
    <xf numFmtId="0" fontId="0" fillId="0" borderId="21" xfId="41" applyFont="1" applyFill="1" applyBorder="1" applyAlignment="1"/>
    <xf numFmtId="0" fontId="0" fillId="0" borderId="22" xfId="45" applyFont="1" applyFill="1" applyBorder="1" applyAlignment="1"/>
    <xf numFmtId="0" fontId="0" fillId="0" borderId="23" xfId="42" applyFont="1" applyFill="1" applyBorder="1" applyAlignment="1"/>
    <xf numFmtId="0" fontId="0" fillId="0" borderId="24" xfId="40" applyFont="1" applyFill="1" applyBorder="1" applyAlignment="1">
      <alignment horizontal="left"/>
    </xf>
    <xf numFmtId="0" fontId="0" fillId="0" borderId="25" xfId="45" applyFont="1" applyFill="1" applyBorder="1" applyAlignment="1"/>
    <xf numFmtId="0" fontId="2" fillId="0" borderId="0" xfId="0" applyFont="1">
      <alignment vertical="center"/>
    </xf>
    <xf numFmtId="0" fontId="0" fillId="0" borderId="26" xfId="40" applyFont="1" applyFill="1" applyBorder="1" applyAlignment="1">
      <alignment horizontal="left"/>
    </xf>
    <xf numFmtId="0" fontId="0" fillId="0" borderId="27" xfId="45" applyFont="1" applyFill="1" applyBorder="1" applyAlignment="1"/>
    <xf numFmtId="0" fontId="0" fillId="0" borderId="28" xfId="45" applyFont="1" applyFill="1" applyBorder="1" applyAlignment="1"/>
    <xf numFmtId="0" fontId="2" fillId="0" borderId="29" xfId="44" applyFont="1" applyFill="1" applyBorder="1" applyAlignment="1">
      <alignment horizontal="left"/>
    </xf>
    <xf numFmtId="0" fontId="0" fillId="0" borderId="7" xfId="41" applyFont="1" applyFill="1" applyBorder="1" applyAlignment="1"/>
    <xf numFmtId="0" fontId="0" fillId="0" borderId="30" xfId="41" applyFont="1" applyFill="1" applyBorder="1" applyAlignment="1"/>
    <xf numFmtId="0" fontId="0" fillId="0" borderId="31" xfId="45" applyFont="1" applyFill="1" applyBorder="1" applyAlignment="1"/>
    <xf numFmtId="0" fontId="0" fillId="0" borderId="32" xfId="45" applyFont="1" applyFill="1" applyBorder="1" applyAlignment="1"/>
    <xf numFmtId="0" fontId="0" fillId="0" borderId="0" xfId="0" applyProtection="1">
      <alignment vertical="center"/>
    </xf>
    <xf numFmtId="0" fontId="0" fillId="0" borderId="0" xfId="0" applyAlignment="1" applyProtection="1">
      <alignment horizontal="center"/>
    </xf>
    <xf numFmtId="0" fontId="2" fillId="0" borderId="0" xfId="0" applyFont="1" applyProtection="1">
      <alignment vertical="center"/>
    </xf>
    <xf numFmtId="0" fontId="2" fillId="15" borderId="2" xfId="0" applyFont="1" applyFill="1" applyBorder="1">
      <alignment vertical="center"/>
    </xf>
    <xf numFmtId="0" fontId="0" fillId="15" borderId="2" xfId="0" applyFill="1" applyBorder="1" applyProtection="1">
      <alignment vertical="center"/>
    </xf>
    <xf numFmtId="0" fontId="0" fillId="15" borderId="0" xfId="0" applyFill="1">
      <alignment vertical="center"/>
    </xf>
    <xf numFmtId="0" fontId="0" fillId="15" borderId="0" xfId="0" applyFill="1" applyProtection="1">
      <alignment vertical="center"/>
    </xf>
    <xf numFmtId="0" fontId="39" fillId="15" borderId="1" xfId="0" applyFont="1" applyFill="1" applyBorder="1" applyAlignment="1" applyProtection="1">
      <alignment horizontal="center"/>
    </xf>
    <xf numFmtId="0" fontId="40" fillId="0" borderId="0" xfId="0" applyFont="1" applyProtection="1">
      <alignment vertical="center"/>
    </xf>
    <xf numFmtId="0" fontId="41" fillId="9" borderId="0" xfId="0" applyFont="1" applyFill="1" applyAlignment="1" applyProtection="1">
      <alignment vertical="center"/>
    </xf>
    <xf numFmtId="0" fontId="42" fillId="9" borderId="0" xfId="0" applyFont="1" applyFill="1" applyProtection="1">
      <alignment vertical="center"/>
    </xf>
    <xf numFmtId="0" fontId="42" fillId="9" borderId="0" xfId="0" applyFont="1" applyFill="1" applyAlignment="1" applyProtection="1">
      <alignment horizontal="center"/>
    </xf>
    <xf numFmtId="0" fontId="40" fillId="0" borderId="0" xfId="0" applyFont="1" applyAlignment="1" applyProtection="1">
      <alignment horizontal="center" vertical="center"/>
    </xf>
    <xf numFmtId="0" fontId="40" fillId="0" borderId="0" xfId="0" applyFont="1">
      <alignment vertical="center"/>
    </xf>
    <xf numFmtId="0" fontId="4" fillId="9" borderId="0" xfId="47" applyFont="1" applyFill="1" applyAlignment="1">
      <alignment vertical="center" wrapText="1"/>
    </xf>
    <xf numFmtId="0" fontId="43" fillId="0" borderId="0" xfId="0" applyFont="1" applyAlignment="1">
      <alignment vertical="center" wrapText="1"/>
    </xf>
    <xf numFmtId="0" fontId="0" fillId="0" borderId="0" xfId="0" applyAlignment="1">
      <alignment horizontal="center" vertical="center" wrapText="1"/>
    </xf>
    <xf numFmtId="0" fontId="44" fillId="0" borderId="0" xfId="0" applyFont="1" applyAlignment="1" applyProtection="1">
      <alignment horizontal="center" vertical="center" wrapText="1"/>
    </xf>
    <xf numFmtId="0" fontId="45" fillId="5" borderId="0" xfId="0" applyFont="1" applyFill="1" applyAlignment="1" applyProtection="1">
      <alignment vertical="center"/>
    </xf>
    <xf numFmtId="0" fontId="40" fillId="5" borderId="0" xfId="0" applyFont="1" applyFill="1" applyProtection="1">
      <alignment vertical="center"/>
    </xf>
    <xf numFmtId="0" fontId="40" fillId="5" borderId="0" xfId="0" applyFont="1" applyFill="1" applyAlignment="1" applyProtection="1">
      <alignment horizontal="center"/>
    </xf>
    <xf numFmtId="0" fontId="44" fillId="0" borderId="0" xfId="0" applyFont="1" applyAlignment="1" applyProtection="1">
      <alignment horizontal="center" vertical="center"/>
    </xf>
    <xf numFmtId="0" fontId="44" fillId="0" borderId="0" xfId="0" applyFont="1" applyAlignment="1" applyProtection="1">
      <alignment vertical="center" wrapText="1"/>
    </xf>
    <xf numFmtId="0" fontId="0" fillId="0" borderId="0" xfId="0" applyAlignment="1" applyProtection="1">
      <alignment horizontal="center" vertical="center" wrapText="1"/>
    </xf>
    <xf numFmtId="0" fontId="46" fillId="8" borderId="0" xfId="0" applyFont="1" applyFill="1" applyAlignment="1" applyProtection="1">
      <alignment vertical="center"/>
    </xf>
    <xf numFmtId="0" fontId="40" fillId="8" borderId="0" xfId="0" applyFont="1" applyFill="1" applyProtection="1">
      <alignment vertical="center"/>
    </xf>
    <xf numFmtId="0" fontId="38" fillId="8" borderId="0" xfId="0" applyFont="1" applyFill="1" applyAlignment="1" applyProtection="1">
      <alignment horizontal="center" vertical="center"/>
    </xf>
    <xf numFmtId="0" fontId="39" fillId="15" borderId="1" xfId="0" applyFont="1" applyFill="1" applyBorder="1" applyAlignment="1">
      <alignment horizontal="center" vertical="center" wrapText="1"/>
    </xf>
    <xf numFmtId="0" fontId="4" fillId="9" borderId="0" xfId="47" applyFont="1" applyFill="1" applyAlignment="1">
      <alignment vertical="center" wrapText="1"/>
    </xf>
    <xf numFmtId="0" fontId="0" fillId="0" borderId="0" xfId="0">
      <alignment vertical="center"/>
    </xf>
    <xf numFmtId="0" fontId="4" fillId="9" borderId="0" xfId="47" applyFont="1" applyFill="1" applyAlignment="1">
      <alignment horizontal="center" vertical="center" wrapText="1"/>
    </xf>
    <xf numFmtId="0" fontId="0" fillId="0" borderId="0" xfId="0" applyAlignment="1">
      <alignment horizontal="center" vertical="center"/>
    </xf>
    <xf numFmtId="0" fontId="0" fillId="0" borderId="0" xfId="0" applyFill="1">
      <alignment vertical="center"/>
    </xf>
    <xf numFmtId="0" fontId="48" fillId="0" borderId="0" xfId="0" applyFont="1" applyAlignment="1">
      <alignment horizontal="left"/>
    </xf>
    <xf numFmtId="0" fontId="49" fillId="0" borderId="0" xfId="0" applyFont="1">
      <alignment vertical="center"/>
    </xf>
    <xf numFmtId="0" fontId="21" fillId="0" borderId="0" xfId="0" applyFont="1" applyAlignment="1" applyProtection="1">
      <alignment vertical="center"/>
    </xf>
    <xf numFmtId="0" fontId="50" fillId="0" borderId="0" xfId="0" applyFont="1" applyAlignment="1" applyProtection="1">
      <alignment vertical="center"/>
    </xf>
    <xf numFmtId="0" fontId="51" fillId="0" borderId="0" xfId="0" applyFont="1" applyAlignment="1" applyProtection="1">
      <alignment horizontal="center" vertical="center"/>
    </xf>
    <xf numFmtId="0" fontId="52" fillId="0" borderId="0" xfId="0" applyFont="1" applyAlignment="1">
      <alignment horizontal="center"/>
    </xf>
    <xf numFmtId="0" fontId="53" fillId="0" borderId="0" xfId="0" applyFont="1" applyAlignment="1">
      <alignment horizontal="center"/>
    </xf>
    <xf numFmtId="0" fontId="47" fillId="8" borderId="0" xfId="0" applyFont="1" applyFill="1" applyAlignment="1" applyProtection="1">
      <alignment horizontal="center" vertical="center"/>
    </xf>
    <xf numFmtId="0" fontId="21" fillId="0" borderId="4" xfId="0" applyFont="1" applyFill="1" applyBorder="1" applyAlignment="1" applyProtection="1">
      <alignment vertical="center"/>
    </xf>
  </cellXfs>
  <cellStyles count="51">
    <cellStyle name="Accent" xfId="2" xr:uid="{BAC1AB63-FC22-4623-AF3C-4690CACE73AB}"/>
    <cellStyle name="Accent 1" xfId="3" xr:uid="{BFD466DA-656F-4811-91F7-EEC4F74D9018}"/>
    <cellStyle name="Accent 2" xfId="4" xr:uid="{A39B3AB3-ED86-4AED-B116-32006C6B55E2}"/>
    <cellStyle name="Accent 3" xfId="5" xr:uid="{4A5CBAD3-A997-458A-86EA-6C3A5DB3EDEF}"/>
    <cellStyle name="analyse_besoins" xfId="6" xr:uid="{696C4B68-25B4-4F51-A044-75069B78AC43}"/>
    <cellStyle name="Bad" xfId="7" xr:uid="{F0B9520B-4A47-4540-811B-35A1CC68FDA6}"/>
    <cellStyle name="besoins" xfId="8" xr:uid="{AE50E40F-FF70-4A8B-B685-F93569D3DA7D}"/>
    <cellStyle name="cf1" xfId="9" xr:uid="{55FE5BF5-D034-42C6-9B98-67572F73677B}"/>
    <cellStyle name="cf10" xfId="10" xr:uid="{E53A7AFA-E01A-4053-B605-EE5CEF1D04DE}"/>
    <cellStyle name="cf11" xfId="11" xr:uid="{93855FC3-A042-4B22-9578-BA5B561DF2C3}"/>
    <cellStyle name="cf12" xfId="12" xr:uid="{633898DD-5B82-4BD0-AC29-B0367462E280}"/>
    <cellStyle name="cf13" xfId="13" xr:uid="{55E37EB8-A6B9-49FD-9777-2AD1CB514193}"/>
    <cellStyle name="cf14" xfId="14" xr:uid="{C59CDF56-8D99-4E9F-A498-794241ADCB51}"/>
    <cellStyle name="cf15" xfId="15" xr:uid="{320281EA-AC66-411A-9AC6-B4FE7D014D80}"/>
    <cellStyle name="cf16" xfId="16" xr:uid="{2B6427D0-6D40-40BF-9E53-018EB2354363}"/>
    <cellStyle name="cf17" xfId="17" xr:uid="{A93734B6-5290-411D-B9DF-560A0C351293}"/>
    <cellStyle name="cf18" xfId="18" xr:uid="{029938F7-1F9A-4F9E-B505-90113F4B2D15}"/>
    <cellStyle name="cf2" xfId="19" xr:uid="{5D0B23BD-9A63-4CC3-8B0B-3E27A667F843}"/>
    <cellStyle name="cf3" xfId="20" xr:uid="{792617CD-61BC-4F12-A5C2-3A3B212A7C83}"/>
    <cellStyle name="cf4" xfId="21" xr:uid="{48846B51-BF62-4272-83C1-2F52CA6F062F}"/>
    <cellStyle name="cf5" xfId="22" xr:uid="{EFDEDA2E-0FE0-4D76-BA27-307D78ED20D6}"/>
    <cellStyle name="cf6" xfId="23" xr:uid="{DAE6DF0E-AC36-4847-824B-B8616E180EC8}"/>
    <cellStyle name="cf7" xfId="24" xr:uid="{185A7E7C-87BD-4AF9-941C-5550F5A28DBE}"/>
    <cellStyle name="cf8" xfId="25" xr:uid="{556A4489-3260-4062-874B-8AD684FD0FD1}"/>
    <cellStyle name="cf9" xfId="26" xr:uid="{D344A5E0-EA39-4838-9F14-72397EA82D39}"/>
    <cellStyle name="Default" xfId="27" xr:uid="{A6FDB2FB-FF59-4E67-8CD9-9C88630994ED}"/>
    <cellStyle name="Error" xfId="28" xr:uid="{15745D7F-D876-4185-AA7A-46657F94AA6A}"/>
    <cellStyle name="ExtConditionalStyle_1" xfId="29" xr:uid="{6C1A5619-8EF2-406F-9CB1-BE4098E36E7F}"/>
    <cellStyle name="Footnote" xfId="30" xr:uid="{DE3BF25E-A34C-413E-9E7B-00CE94BAF9D5}"/>
    <cellStyle name="Good" xfId="31" xr:uid="{15935EB1-2894-4182-BD9A-DDE9549B658B}"/>
    <cellStyle name="Heading" xfId="32" xr:uid="{D7F2F455-9157-49AE-B50D-C2347970050E}"/>
    <cellStyle name="Heading 1" xfId="33" xr:uid="{7EEF49FB-EC38-49CF-AB8F-85F6C87D9A4A}"/>
    <cellStyle name="Heading 2" xfId="34" xr:uid="{A1ACA329-7EDE-4DE7-A20B-B83DB1C54D68}"/>
    <cellStyle name="Hyperlink" xfId="35" xr:uid="{B38237C9-B1C3-4E91-B179-5EAD74BFAB84}"/>
    <cellStyle name="Lien hypertexte" xfId="36" xr:uid="{AA69A3EB-001A-4D52-B9D6-1D5431B3FA6D}"/>
    <cellStyle name="mise en oeuvre" xfId="37" xr:uid="{6BFCBB69-D76C-4561-8940-807332AC4029}"/>
    <cellStyle name="mise_en_oeuvre" xfId="38" xr:uid="{0CFA5D51-19F0-4F81-8DCD-A64F74775AA4}"/>
    <cellStyle name="Neutral" xfId="39" xr:uid="{6B800FC3-00FE-46F5-9962-A7C5CCC49FAB}"/>
    <cellStyle name="Normal" xfId="0" builtinId="0" customBuiltin="1"/>
    <cellStyle name="Note" xfId="1" builtinId="10" customBuiltin="1"/>
    <cellStyle name="Pivot Table Category" xfId="40" xr:uid="{4C8360D9-35C6-45C7-8D59-5886F2F288C4}"/>
    <cellStyle name="Pivot Table Corner" xfId="41" xr:uid="{4108CD61-D2D0-400C-9233-F67BE1873DEA}"/>
    <cellStyle name="Pivot Table Field" xfId="42" xr:uid="{9E609C38-7A74-40B2-AF82-01323FF51E7D}"/>
    <cellStyle name="Pivot Table Result" xfId="43" xr:uid="{7487B51E-62B4-4562-A34D-CE0E6E3A5D62}"/>
    <cellStyle name="Pivot Table Title" xfId="44" xr:uid="{A561522E-CDB5-4C38-86D8-9B25200D966D}"/>
    <cellStyle name="Pivot Table Value" xfId="45" xr:uid="{5822CDDD-3C8C-4613-A14B-565B387E169A}"/>
    <cellStyle name="Result" xfId="46" xr:uid="{0E0A07BC-79DA-46E5-871A-EB3AA437A1D6}"/>
    <cellStyle name="situation_initiale" xfId="47" xr:uid="{86BAB7AD-0092-491E-A529-4718D2028CF1}"/>
    <cellStyle name="Status" xfId="48" xr:uid="{933367EB-442F-4B9D-96FB-C904FF59BF5E}"/>
    <cellStyle name="Text" xfId="49" xr:uid="{B70FC2A6-F2EC-4940-8582-511DEDB654CE}"/>
    <cellStyle name="Warning" xfId="50" xr:uid="{4E8A1666-477A-4320-8F79-DFF3DC870C5A}"/>
  </cellStyles>
  <dxfs count="18">
    <dxf>
      <font>
        <b/>
        <color rgb="FFFFFFFF"/>
        <family val="2"/>
      </font>
      <fill>
        <patternFill patternType="solid">
          <fgColor rgb="FF91AE4F"/>
          <bgColor rgb="FF91AE4F"/>
        </patternFill>
      </fill>
      <border>
        <left/>
        <right/>
        <top/>
        <bottom style="thin">
          <color rgb="FFFFFFFF"/>
        </bottom>
      </border>
    </dxf>
    <dxf>
      <font>
        <i/>
        <color rgb="FFFFFFFF"/>
        <family val="2"/>
      </font>
      <fill>
        <patternFill patternType="solid">
          <fgColor rgb="FF91AE4F"/>
          <bgColor rgb="FF91AE4F"/>
        </patternFill>
      </fill>
      <border>
        <left/>
        <right/>
        <top style="thin">
          <color rgb="FFFFFFFF"/>
        </top>
        <bottom/>
      </border>
    </dxf>
    <dxf>
      <font>
        <color rgb="FFFFFFFF"/>
        <family val="2"/>
      </font>
      <fill>
        <patternFill patternType="solid">
          <fgColor rgb="FF91AE4F"/>
          <bgColor rgb="FF91AE4F"/>
        </patternFill>
      </fill>
    </dxf>
    <dxf>
      <font>
        <b/>
        <color rgb="FFFFFFFF"/>
        <family val="2"/>
      </font>
      <fill>
        <patternFill patternType="solid">
          <fgColor rgb="FF7D4A4D"/>
          <bgColor rgb="FF7D4A4D"/>
        </patternFill>
      </fill>
      <border>
        <left/>
        <right/>
        <top/>
        <bottom style="thin">
          <color rgb="FFFFFFFF"/>
        </bottom>
      </border>
    </dxf>
    <dxf>
      <font>
        <i/>
        <color rgb="FFFFFFFF"/>
        <family val="2"/>
      </font>
      <fill>
        <patternFill patternType="solid">
          <fgColor rgb="FF7D4A4D"/>
          <bgColor rgb="FF7D4A4D"/>
        </patternFill>
      </fill>
      <border>
        <left/>
        <right/>
        <top style="thin">
          <color rgb="FFFFFFFF"/>
        </top>
        <bottom/>
      </border>
    </dxf>
    <dxf>
      <font>
        <color rgb="FFFFFFFF"/>
        <family val="2"/>
      </font>
      <fill>
        <patternFill patternType="solid">
          <fgColor rgb="FF7D4A4D"/>
          <bgColor rgb="FF7D4A4D"/>
        </patternFill>
      </fill>
    </dxf>
    <dxf>
      <font>
        <b/>
        <color rgb="FFFFFFFF"/>
        <family val="2"/>
      </font>
      <fill>
        <patternFill patternType="solid">
          <fgColor rgb="FF636EFA"/>
          <bgColor rgb="FF636EFA"/>
        </patternFill>
      </fill>
      <border>
        <left/>
        <right/>
        <top/>
        <bottom style="thin">
          <color rgb="FFFFFFFF"/>
        </bottom>
      </border>
    </dxf>
    <dxf>
      <font>
        <i/>
        <color rgb="FFFFFFFF"/>
        <family val="2"/>
      </font>
      <fill>
        <patternFill patternType="solid">
          <fgColor rgb="FF636EFA"/>
          <bgColor rgb="FF636EFA"/>
        </patternFill>
      </fill>
      <border>
        <left/>
        <right/>
        <top style="thin">
          <color rgb="FFFFFFFF"/>
        </top>
        <bottom/>
      </border>
    </dxf>
    <dxf>
      <font>
        <color rgb="FFFFFFFF"/>
        <family val="2"/>
      </font>
      <fill>
        <patternFill patternType="solid">
          <fgColor rgb="FF636EFA"/>
          <bgColor rgb="FF636EFA"/>
        </patternFill>
      </fill>
    </dxf>
    <dxf>
      <font>
        <i/>
        <color rgb="FFFFFFFF"/>
        <family val="2"/>
      </font>
      <fill>
        <patternFill patternType="solid">
          <fgColor rgb="FF7D4A4D"/>
          <bgColor rgb="FF7D4A4D"/>
        </patternFill>
      </fill>
      <border>
        <left/>
        <right/>
        <top style="thin">
          <color rgb="FFFFFFFF"/>
        </top>
        <bottom/>
      </border>
    </dxf>
    <dxf>
      <font>
        <color rgb="FFFFFFFF"/>
        <family val="2"/>
      </font>
      <fill>
        <patternFill patternType="solid">
          <fgColor rgb="FF7D4A4D"/>
          <bgColor rgb="FF7D4A4D"/>
        </patternFill>
      </fill>
    </dxf>
    <dxf>
      <font>
        <b/>
        <color rgb="FFFFFFFF"/>
        <family val="2"/>
      </font>
      <fill>
        <patternFill patternType="solid">
          <fgColor rgb="FF7D4A4D"/>
          <bgColor rgb="FF7D4A4D"/>
        </patternFill>
      </fill>
      <border>
        <left/>
        <right/>
        <top/>
        <bottom style="thin">
          <color rgb="FFFFFFFF"/>
        </bottom>
      </border>
    </dxf>
    <dxf>
      <font>
        <i/>
        <color rgb="FFFFFFFF"/>
        <family val="2"/>
      </font>
      <fill>
        <patternFill patternType="solid">
          <fgColor rgb="FF636EFA"/>
          <bgColor rgb="FF636EFA"/>
        </patternFill>
      </fill>
      <border>
        <left/>
        <right/>
        <top style="thin">
          <color rgb="FFFFFFFF"/>
        </top>
        <bottom/>
      </border>
    </dxf>
    <dxf>
      <font>
        <color rgb="FFFFFFFF"/>
        <family val="2"/>
      </font>
      <fill>
        <patternFill patternType="solid">
          <fgColor rgb="FF636EFA"/>
          <bgColor rgb="FF636EFA"/>
        </patternFill>
      </fill>
    </dxf>
    <dxf>
      <font>
        <b/>
        <color rgb="FFFFFFFF"/>
        <family val="2"/>
      </font>
      <fill>
        <patternFill patternType="solid">
          <fgColor rgb="FF636EFA"/>
          <bgColor rgb="FF636EFA"/>
        </patternFill>
      </fill>
      <border>
        <left/>
        <right/>
        <top/>
        <bottom style="thin">
          <color rgb="FFFFFFFF"/>
        </bottom>
      </border>
    </dxf>
    <dxf>
      <font>
        <b/>
        <color rgb="FFFFFFFF"/>
        <family val="2"/>
      </font>
      <fill>
        <patternFill patternType="solid">
          <fgColor rgb="FF91AE4F"/>
          <bgColor rgb="FF91AE4F"/>
        </patternFill>
      </fill>
      <border>
        <left/>
        <right/>
        <top/>
        <bottom style="thin">
          <color rgb="FFFFFFFF"/>
        </bottom>
      </border>
    </dxf>
    <dxf>
      <font>
        <i/>
        <color rgb="FFFFFFFF"/>
        <family val="2"/>
      </font>
      <fill>
        <patternFill patternType="solid">
          <fgColor rgb="FF91AE4F"/>
          <bgColor rgb="FF91AE4F"/>
        </patternFill>
      </fill>
      <border>
        <left/>
        <right/>
        <top style="thin">
          <color rgb="FFFFFFFF"/>
        </top>
        <bottom/>
      </border>
    </dxf>
    <dxf>
      <font>
        <color rgb="FFFFFFFF"/>
        <family val="2"/>
      </font>
      <fill>
        <patternFill patternType="solid">
          <fgColor rgb="FF91AE4F"/>
          <bgColor rgb="FF91AE4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13" Type="http://schemas.openxmlformats.org/officeDocument/2006/relationships/pivotCacheDefinition" Target="pivotCache/pivotCacheDefinition8.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pivotCacheDefinition" Target="pivotCache/pivotCacheDefinition2.xml"/><Relationship Id="rId12" Type="http://schemas.openxmlformats.org/officeDocument/2006/relationships/pivotCacheDefinition" Target="pivotCache/pivotCacheDefinition7.xml"/><Relationship Id="rId17" Type="http://schemas.openxmlformats.org/officeDocument/2006/relationships/pivotCacheDefinition" Target="pivotCache/pivotCacheDefinition12.xml"/><Relationship Id="rId2" Type="http://schemas.openxmlformats.org/officeDocument/2006/relationships/worksheet" Target="worksheets/sheet2.xml"/><Relationship Id="rId16" Type="http://schemas.openxmlformats.org/officeDocument/2006/relationships/pivotCacheDefinition" Target="pivotCache/pivotCacheDefinition1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pivotCacheDefinition" Target="pivotCache/pivotCacheDefinition6.xml"/><Relationship Id="rId5" Type="http://schemas.openxmlformats.org/officeDocument/2006/relationships/worksheet" Target="worksheets/sheet5.xml"/><Relationship Id="rId15" Type="http://schemas.openxmlformats.org/officeDocument/2006/relationships/pivotCacheDefinition" Target="pivotCache/pivotCacheDefinition10.xml"/><Relationship Id="rId10" Type="http://schemas.openxmlformats.org/officeDocument/2006/relationships/pivotCacheDefinition" Target="pivotCache/pivotCacheDefinition5.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openxmlformats.org/officeDocument/2006/relationships/pivotCacheDefinition" Target="pivotCache/pivotCacheDefinition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c:style val="2"/>
  <c:chart>
    <c:autoTitleDeleted val="1"/>
    <c:plotArea>
      <c:layout/>
      <c:barChart>
        <c:barDir val="col"/>
        <c:grouping val="clustered"/>
        <c:varyColors val="0"/>
        <c:ser>
          <c:idx val="0"/>
          <c:order val="0"/>
          <c:tx>
            <c:strRef>
              <c:f>tmp!$E$115:$E$115</c:f>
              <c:strCache>
                <c:ptCount val="1"/>
                <c:pt idx="0">
                  <c:v>Nombre d’actions</c:v>
                </c:pt>
              </c:strCache>
            </c:strRef>
          </c:tx>
          <c:spPr>
            <a:solidFill>
              <a:srgbClr val="7D4A4D"/>
            </a:solidFill>
            <a:ln>
              <a:noFill/>
            </a:ln>
          </c:spPr>
          <c:invertIfNegative val="0"/>
          <c:cat>
            <c:strRef>
              <c:f>tmp!$D$116:$D$118</c:f>
              <c:strCache>
                <c:ptCount val="3"/>
                <c:pt idx="0">
                  <c:v>1. Situation initiale</c:v>
                </c:pt>
                <c:pt idx="1">
                  <c:v>2. Analyse des besoins</c:v>
                </c:pt>
                <c:pt idx="2">
                  <c:v>3. Mise en œuvre</c:v>
                </c:pt>
              </c:strCache>
            </c:strRef>
          </c:cat>
          <c:val>
            <c:numRef>
              <c:f>tmp!$E$116:$E$118</c:f>
              <c:numCache>
                <c:formatCode>General</c:formatCode>
                <c:ptCount val="3"/>
                <c:pt idx="0">
                  <c:v>9</c:v>
                </c:pt>
                <c:pt idx="1">
                  <c:v>4</c:v>
                </c:pt>
                <c:pt idx="2">
                  <c:v>2</c:v>
                </c:pt>
              </c:numCache>
            </c:numRef>
          </c:val>
          <c:extLst>
            <c:ext xmlns:c16="http://schemas.microsoft.com/office/drawing/2014/chart" uri="{C3380CC4-5D6E-409C-BE32-E72D297353CC}">
              <c16:uniqueId val="{00000000-36FD-4E79-9452-668EE7A3BFA1}"/>
            </c:ext>
          </c:extLst>
        </c:ser>
        <c:dLbls>
          <c:showLegendKey val="0"/>
          <c:showVal val="0"/>
          <c:showCatName val="0"/>
          <c:showSerName val="0"/>
          <c:showPercent val="0"/>
          <c:showBubbleSize val="0"/>
        </c:dLbls>
        <c:gapWidth val="150"/>
        <c:axId val="1894477855"/>
        <c:axId val="1894476415"/>
      </c:barChart>
      <c:valAx>
        <c:axId val="1894476415"/>
        <c:scaling>
          <c:orientation val="minMax"/>
        </c:scaling>
        <c:delete val="0"/>
        <c:axPos val="l"/>
        <c:majorGridlines>
          <c:spPr>
            <a:ln w="12701" cap="flat">
              <a:solidFill>
                <a:srgbClr val="B3B3B3"/>
              </a:solidFill>
              <a:prstDash val="solid"/>
              <a:round/>
            </a:ln>
          </c:spPr>
        </c:majorGridlines>
        <c:numFmt formatCode="General" sourceLinked="1"/>
        <c:majorTickMark val="none"/>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Aptos Narrow"/>
              </a:defRPr>
            </a:pPr>
            <a:endParaRPr lang="fr-FR"/>
          </a:p>
        </c:txPr>
        <c:crossAx val="1894477855"/>
        <c:crossesAt val="1"/>
        <c:crossBetween val="between"/>
      </c:valAx>
      <c:catAx>
        <c:axId val="1894477855"/>
        <c:scaling>
          <c:orientation val="minMax"/>
        </c:scaling>
        <c:delete val="0"/>
        <c:axPos val="b"/>
        <c:numFmt formatCode="General" sourceLinked="1"/>
        <c:majorTickMark val="none"/>
        <c:minorTickMark val="none"/>
        <c:tickLblPos val="nextTo"/>
        <c:spPr>
          <a:noFill/>
          <a:ln w="12701" cap="flat">
            <a:solidFill>
              <a:srgbClr val="B3B3B3"/>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Aptos Narrow"/>
              </a:defRPr>
            </a:pPr>
            <a:endParaRPr lang="fr-FR"/>
          </a:p>
        </c:txPr>
        <c:crossAx val="1894476415"/>
        <c:crossesAt val="0"/>
        <c:auto val="1"/>
        <c:lblAlgn val="ctr"/>
        <c:lblOffset val="100"/>
        <c:noMultiLvlLbl val="0"/>
      </c:catAx>
      <c:spPr>
        <a:noFill/>
        <a:ln w="9528">
          <a:solidFill>
            <a:srgbClr val="B3B3B3"/>
          </a:solidFill>
          <a:prstDash val="solid"/>
        </a:ln>
      </c:spPr>
    </c:plotArea>
    <c:plotVisOnly val="1"/>
    <c:dispBlanksAs val="gap"/>
    <c:showDLblsOverMax val="0"/>
  </c:chart>
  <c:spPr>
    <a:solidFill>
      <a:srgbClr val="FFFFFF"/>
    </a:solidFill>
    <a:ln>
      <a:noFill/>
    </a:ln>
  </c:spPr>
  <c:txPr>
    <a:bodyPr lIns="0" tIns="0" rIns="0" bIns="0"/>
    <a:lstStyle/>
    <a:p>
      <a:pPr marL="0" marR="0" indent="0" defTabSz="914400" fontAlgn="auto" hangingPunct="1">
        <a:lnSpc>
          <a:spcPct val="100000"/>
        </a:lnSpc>
        <a:spcBef>
          <a:spcPts val="0"/>
        </a:spcBef>
        <a:spcAft>
          <a:spcPts val="0"/>
        </a:spcAft>
        <a:tabLst/>
        <a:defRPr lang="fr-FR" sz="1000" b="0" i="0" u="none" strike="noStrike" kern="1200" baseline="0">
          <a:solidFill>
            <a:srgbClr val="000000"/>
          </a:solidFill>
          <a:latin typeface="Aptos Narrow"/>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c:style val="2"/>
  <c:chart>
    <c:autoTitleDeleted val="1"/>
    <c:plotArea>
      <c:layout/>
      <c:pieChart>
        <c:varyColors val="1"/>
        <c:ser>
          <c:idx val="0"/>
          <c:order val="0"/>
          <c:tx>
            <c:strRef>
              <c:f>tmp!$E$151:$E$151</c:f>
              <c:strCache>
                <c:ptCount val="1"/>
                <c:pt idx="0">
                  <c:v>Nombre d’actions</c:v>
                </c:pt>
              </c:strCache>
            </c:strRef>
          </c:tx>
          <c:dPt>
            <c:idx val="0"/>
            <c:bubble3D val="0"/>
            <c:spPr>
              <a:solidFill>
                <a:srgbClr val="004586"/>
              </a:solidFill>
              <a:ln>
                <a:noFill/>
              </a:ln>
            </c:spPr>
            <c:extLst>
              <c:ext xmlns:c16="http://schemas.microsoft.com/office/drawing/2014/chart" uri="{C3380CC4-5D6E-409C-BE32-E72D297353CC}">
                <c16:uniqueId val="{00000001-FDC0-45B8-A340-D8799A17B764}"/>
              </c:ext>
            </c:extLst>
          </c:dPt>
          <c:dPt>
            <c:idx val="1"/>
            <c:bubble3D val="0"/>
            <c:spPr>
              <a:solidFill>
                <a:srgbClr val="FF420E"/>
              </a:solidFill>
              <a:ln>
                <a:noFill/>
              </a:ln>
            </c:spPr>
            <c:extLst>
              <c:ext xmlns:c16="http://schemas.microsoft.com/office/drawing/2014/chart" uri="{C3380CC4-5D6E-409C-BE32-E72D297353CC}">
                <c16:uniqueId val="{00000002-FDC0-45B8-A340-D8799A17B764}"/>
              </c:ext>
            </c:extLst>
          </c:dPt>
          <c:dLbls>
            <c:spPr>
              <a:noFill/>
              <a:ln>
                <a:noFill/>
              </a:ln>
              <a:effectLst/>
            </c:spPr>
            <c:txPr>
              <a:bodyPr lIns="0" tIns="0" rIns="0" bIns="0"/>
              <a:lstStyle/>
              <a:p>
                <a:pPr marL="0" marR="0" indent="0" algn="ctr" defTabSz="914400" fontAlgn="auto" hangingPunct="1">
                  <a:lnSpc>
                    <a:spcPct val="100000"/>
                  </a:lnSpc>
                  <a:spcBef>
                    <a:spcPts val="0"/>
                  </a:spcBef>
                  <a:spcAft>
                    <a:spcPts val="0"/>
                  </a:spcAft>
                  <a:tabLst/>
                  <a:defRPr sz="1000" b="0" i="0" u="none" strike="noStrike" kern="1200" baseline="0">
                    <a:solidFill>
                      <a:srgbClr val="000000"/>
                    </a:solidFill>
                    <a:latin typeface="Aptos Narrow"/>
                  </a:defRPr>
                </a:pPr>
                <a:endParaRPr lang="fr-FR"/>
              </a:p>
            </c:txPr>
            <c:showLegendKey val="0"/>
            <c:showVal val="1"/>
            <c:showCatName val="1"/>
            <c:showSerName val="0"/>
            <c:showPercent val="0"/>
            <c:showBubbleSize val="0"/>
            <c:separator>;</c:separator>
            <c:showLeaderLines val="1"/>
            <c:extLst>
              <c:ext xmlns:c15="http://schemas.microsoft.com/office/drawing/2012/chart" uri="{CE6537A1-D6FC-4f65-9D91-7224C49458BB}">
                <c15:spPr xmlns:c15="http://schemas.microsoft.com/office/drawing/2012/chart">
                  <a:prstGeom prst="rect">
                    <a:avLst/>
                  </a:prstGeom>
                </c15:spPr>
              </c:ext>
            </c:extLst>
          </c:dLbls>
          <c:cat>
            <c:strRef>
              <c:f>tmp!$D$152:$D$153</c:f>
              <c:strCache>
                <c:ptCount val="2"/>
                <c:pt idx="0">
                  <c:v>Obligatoire</c:v>
                </c:pt>
                <c:pt idx="1">
                  <c:v>Recommandé</c:v>
                </c:pt>
              </c:strCache>
            </c:strRef>
          </c:cat>
          <c:val>
            <c:numRef>
              <c:f>tmp!$E$152:$E$153</c:f>
              <c:numCache>
                <c:formatCode>General</c:formatCode>
                <c:ptCount val="2"/>
                <c:pt idx="0">
                  <c:v>6</c:v>
                </c:pt>
                <c:pt idx="1">
                  <c:v>9</c:v>
                </c:pt>
              </c:numCache>
            </c:numRef>
          </c:val>
          <c:extLst>
            <c:ext xmlns:c16="http://schemas.microsoft.com/office/drawing/2014/chart" uri="{C3380CC4-5D6E-409C-BE32-E72D297353CC}">
              <c16:uniqueId val="{00000000-FDC0-45B8-A340-D8799A17B764}"/>
            </c:ext>
          </c:extLst>
        </c:ser>
        <c:ser>
          <c:idx val="1"/>
          <c:order val="1"/>
          <c:tx>
            <c:strRef>
              <c:f>tmp!$F$151:$F$151</c:f>
              <c:strCache>
                <c:ptCount val="1"/>
                <c:pt idx="0">
                  <c:v>couleur</c:v>
                </c:pt>
              </c:strCache>
            </c:strRef>
          </c:tx>
          <c:dPt>
            <c:idx val="0"/>
            <c:bubble3D val="0"/>
            <c:spPr>
              <a:solidFill>
                <a:srgbClr val="004586"/>
              </a:solidFill>
              <a:ln>
                <a:noFill/>
              </a:ln>
            </c:spPr>
            <c:extLst>
              <c:ext xmlns:c16="http://schemas.microsoft.com/office/drawing/2014/chart" uri="{C3380CC4-5D6E-409C-BE32-E72D297353CC}">
                <c16:uniqueId val="{00000004-FDC0-45B8-A340-D8799A17B764}"/>
              </c:ext>
            </c:extLst>
          </c:dPt>
          <c:dPt>
            <c:idx val="1"/>
            <c:bubble3D val="0"/>
            <c:spPr>
              <a:solidFill>
                <a:srgbClr val="FF420E"/>
              </a:solidFill>
              <a:ln>
                <a:noFill/>
              </a:ln>
            </c:spPr>
            <c:extLst>
              <c:ext xmlns:c16="http://schemas.microsoft.com/office/drawing/2014/chart" uri="{C3380CC4-5D6E-409C-BE32-E72D297353CC}">
                <c16:uniqueId val="{00000005-FDC0-45B8-A340-D8799A17B764}"/>
              </c:ext>
            </c:extLst>
          </c:dPt>
          <c:val>
            <c:numRef>
              <c:f>tmp!$F$152:$F$153</c:f>
              <c:numCache>
                <c:formatCode>General</c:formatCode>
                <c:ptCount val="2"/>
                <c:pt idx="0">
                  <c:v>0</c:v>
                </c:pt>
                <c:pt idx="1">
                  <c:v>0</c:v>
                </c:pt>
              </c:numCache>
            </c:numRef>
          </c:val>
          <c:extLst>
            <c:ext xmlns:c16="http://schemas.microsoft.com/office/drawing/2014/chart" uri="{C3380CC4-5D6E-409C-BE32-E72D297353CC}">
              <c16:uniqueId val="{00000003-FDC0-45B8-A340-D8799A17B764}"/>
            </c:ext>
          </c:extLst>
        </c:ser>
        <c:dLbls>
          <c:showLegendKey val="0"/>
          <c:showVal val="0"/>
          <c:showCatName val="0"/>
          <c:showSerName val="0"/>
          <c:showPercent val="0"/>
          <c:showBubbleSize val="0"/>
          <c:showLeaderLines val="1"/>
        </c:dLbls>
        <c:firstSliceAng val="90"/>
      </c:pieChart>
      <c:spPr>
        <a:noFill/>
        <a:ln w="9528">
          <a:solidFill>
            <a:srgbClr val="B3B3B3"/>
          </a:solidFill>
          <a:prstDash val="solid"/>
        </a:ln>
      </c:spPr>
    </c:plotArea>
    <c:plotVisOnly val="1"/>
    <c:dispBlanksAs val="gap"/>
    <c:showDLblsOverMax val="0"/>
  </c:chart>
  <c:spPr>
    <a:solidFill>
      <a:srgbClr val="FFFFFF"/>
    </a:solidFill>
    <a:ln>
      <a:noFill/>
    </a:ln>
  </c:spPr>
  <c:txPr>
    <a:bodyPr lIns="0" tIns="0" rIns="0" bIns="0"/>
    <a:lstStyle/>
    <a:p>
      <a:pPr marL="0" marR="0" indent="0" defTabSz="914400" fontAlgn="auto" hangingPunct="1">
        <a:lnSpc>
          <a:spcPct val="100000"/>
        </a:lnSpc>
        <a:spcBef>
          <a:spcPts val="0"/>
        </a:spcBef>
        <a:spcAft>
          <a:spcPts val="0"/>
        </a:spcAft>
        <a:tabLst/>
        <a:defRPr lang="fr-FR" sz="1000" b="0" i="0" u="none" strike="noStrike" kern="1200" baseline="0">
          <a:solidFill>
            <a:srgbClr val="000000"/>
          </a:solidFill>
          <a:latin typeface="Aptos Narrow"/>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c:style val="2"/>
  <c:chart>
    <c:autoTitleDeleted val="1"/>
    <c:plotArea>
      <c:layout/>
      <c:pieChart>
        <c:varyColors val="1"/>
        <c:ser>
          <c:idx val="0"/>
          <c:order val="0"/>
          <c:tx>
            <c:strRef>
              <c:f>tmp!$E$170:$E$170</c:f>
              <c:strCache>
                <c:ptCount val="1"/>
                <c:pt idx="0">
                  <c:v>Nombre d’actions</c:v>
                </c:pt>
              </c:strCache>
            </c:strRef>
          </c:tx>
          <c:dPt>
            <c:idx val="0"/>
            <c:bubble3D val="0"/>
            <c:spPr>
              <a:solidFill>
                <a:srgbClr val="004586"/>
              </a:solidFill>
              <a:ln>
                <a:noFill/>
              </a:ln>
            </c:spPr>
            <c:extLst>
              <c:ext xmlns:c16="http://schemas.microsoft.com/office/drawing/2014/chart" uri="{C3380CC4-5D6E-409C-BE32-E72D297353CC}">
                <c16:uniqueId val="{00000001-5AF3-4614-A70F-9A9DB75B7614}"/>
              </c:ext>
            </c:extLst>
          </c:dPt>
          <c:dPt>
            <c:idx val="1"/>
            <c:bubble3D val="0"/>
            <c:spPr>
              <a:solidFill>
                <a:srgbClr val="FF420E"/>
              </a:solidFill>
              <a:ln>
                <a:noFill/>
              </a:ln>
            </c:spPr>
            <c:extLst>
              <c:ext xmlns:c16="http://schemas.microsoft.com/office/drawing/2014/chart" uri="{C3380CC4-5D6E-409C-BE32-E72D297353CC}">
                <c16:uniqueId val="{00000002-5AF3-4614-A70F-9A9DB75B7614}"/>
              </c:ext>
            </c:extLst>
          </c:dPt>
          <c:dPt>
            <c:idx val="2"/>
            <c:bubble3D val="0"/>
            <c:spPr>
              <a:solidFill>
                <a:srgbClr val="FFD320"/>
              </a:solidFill>
              <a:ln>
                <a:noFill/>
              </a:ln>
            </c:spPr>
            <c:extLst>
              <c:ext xmlns:c16="http://schemas.microsoft.com/office/drawing/2014/chart" uri="{C3380CC4-5D6E-409C-BE32-E72D297353CC}">
                <c16:uniqueId val="{00000003-5AF3-4614-A70F-9A9DB75B7614}"/>
              </c:ext>
            </c:extLst>
          </c:dPt>
          <c:dLbls>
            <c:spPr>
              <a:noFill/>
              <a:ln>
                <a:noFill/>
              </a:ln>
              <a:effectLst/>
            </c:spPr>
            <c:txPr>
              <a:bodyPr lIns="0" tIns="0" rIns="0" bIns="0"/>
              <a:lstStyle/>
              <a:p>
                <a:pPr marL="0" marR="0" indent="0" algn="ctr" defTabSz="914400" fontAlgn="auto" hangingPunct="1">
                  <a:lnSpc>
                    <a:spcPct val="100000"/>
                  </a:lnSpc>
                  <a:spcBef>
                    <a:spcPts val="0"/>
                  </a:spcBef>
                  <a:spcAft>
                    <a:spcPts val="0"/>
                  </a:spcAft>
                  <a:tabLst/>
                  <a:defRPr sz="1000" b="0" i="0" u="none" strike="noStrike" kern="1200" baseline="0">
                    <a:solidFill>
                      <a:srgbClr val="000000"/>
                    </a:solidFill>
                    <a:latin typeface="Aptos Narrow"/>
                  </a:defRPr>
                </a:pPr>
                <a:endParaRPr lang="fr-FR"/>
              </a:p>
            </c:txPr>
            <c:showLegendKey val="0"/>
            <c:showVal val="1"/>
            <c:showCatName val="1"/>
            <c:showSerName val="0"/>
            <c:showPercent val="0"/>
            <c:showBubbleSize val="0"/>
            <c:separator>;</c:separator>
            <c:showLeaderLines val="1"/>
            <c:extLst>
              <c:ext xmlns:c15="http://schemas.microsoft.com/office/drawing/2012/chart" uri="{CE6537A1-D6FC-4f65-9D91-7224C49458BB}">
                <c15:spPr xmlns:c15="http://schemas.microsoft.com/office/drawing/2012/chart">
                  <a:prstGeom prst="rect">
                    <a:avLst/>
                  </a:prstGeom>
                </c15:spPr>
              </c:ext>
            </c:extLst>
          </c:dLbls>
          <c:cat>
            <c:numRef>
              <c:f>tmp!$D$171:$D$173</c:f>
              <c:numCache>
                <c:formatCode>General</c:formatCode>
                <c:ptCount val="3"/>
                <c:pt idx="0">
                  <c:v>1</c:v>
                </c:pt>
                <c:pt idx="1">
                  <c:v>2</c:v>
                </c:pt>
                <c:pt idx="2">
                  <c:v>3</c:v>
                </c:pt>
              </c:numCache>
            </c:numRef>
          </c:cat>
          <c:val>
            <c:numRef>
              <c:f>tmp!$E$171:$E$173</c:f>
              <c:numCache>
                <c:formatCode>General</c:formatCode>
                <c:ptCount val="3"/>
                <c:pt idx="0">
                  <c:v>3</c:v>
                </c:pt>
                <c:pt idx="1">
                  <c:v>7</c:v>
                </c:pt>
                <c:pt idx="2">
                  <c:v>5</c:v>
                </c:pt>
              </c:numCache>
            </c:numRef>
          </c:val>
          <c:extLst>
            <c:ext xmlns:c16="http://schemas.microsoft.com/office/drawing/2014/chart" uri="{C3380CC4-5D6E-409C-BE32-E72D297353CC}">
              <c16:uniqueId val="{00000000-5AF3-4614-A70F-9A9DB75B7614}"/>
            </c:ext>
          </c:extLst>
        </c:ser>
        <c:ser>
          <c:idx val="1"/>
          <c:order val="1"/>
          <c:dPt>
            <c:idx val="0"/>
            <c:bubble3D val="0"/>
            <c:spPr>
              <a:solidFill>
                <a:srgbClr val="004586"/>
              </a:solidFill>
              <a:ln>
                <a:noFill/>
              </a:ln>
            </c:spPr>
            <c:extLst>
              <c:ext xmlns:c16="http://schemas.microsoft.com/office/drawing/2014/chart" uri="{C3380CC4-5D6E-409C-BE32-E72D297353CC}">
                <c16:uniqueId val="{00000005-5AF3-4614-A70F-9A9DB75B7614}"/>
              </c:ext>
            </c:extLst>
          </c:dPt>
          <c:dPt>
            <c:idx val="1"/>
            <c:bubble3D val="0"/>
            <c:spPr>
              <a:solidFill>
                <a:srgbClr val="FF420E"/>
              </a:solidFill>
              <a:ln>
                <a:noFill/>
              </a:ln>
            </c:spPr>
            <c:extLst>
              <c:ext xmlns:c16="http://schemas.microsoft.com/office/drawing/2014/chart" uri="{C3380CC4-5D6E-409C-BE32-E72D297353CC}">
                <c16:uniqueId val="{00000006-5AF3-4614-A70F-9A9DB75B7614}"/>
              </c:ext>
            </c:extLst>
          </c:dPt>
          <c:dPt>
            <c:idx val="2"/>
            <c:bubble3D val="0"/>
            <c:spPr>
              <a:solidFill>
                <a:srgbClr val="FFD320"/>
              </a:solidFill>
              <a:ln>
                <a:noFill/>
              </a:ln>
            </c:spPr>
            <c:extLst>
              <c:ext xmlns:c16="http://schemas.microsoft.com/office/drawing/2014/chart" uri="{C3380CC4-5D6E-409C-BE32-E72D297353CC}">
                <c16:uniqueId val="{00000007-5AF3-4614-A70F-9A9DB75B7614}"/>
              </c:ext>
            </c:extLst>
          </c:dPt>
          <c:val>
            <c:numRef>
              <c:f>tmp!$F$171:$F$173</c:f>
              <c:numCache>
                <c:formatCode>General</c:formatCode>
                <c:ptCount val="3"/>
                <c:pt idx="0">
                  <c:v>0</c:v>
                </c:pt>
                <c:pt idx="1">
                  <c:v>0</c:v>
                </c:pt>
                <c:pt idx="2">
                  <c:v>0</c:v>
                </c:pt>
              </c:numCache>
            </c:numRef>
          </c:val>
          <c:extLst>
            <c:ext xmlns:c16="http://schemas.microsoft.com/office/drawing/2014/chart" uri="{C3380CC4-5D6E-409C-BE32-E72D297353CC}">
              <c16:uniqueId val="{00000004-5AF3-4614-A70F-9A9DB75B7614}"/>
            </c:ext>
          </c:extLst>
        </c:ser>
        <c:dLbls>
          <c:showLegendKey val="0"/>
          <c:showVal val="0"/>
          <c:showCatName val="0"/>
          <c:showSerName val="0"/>
          <c:showPercent val="0"/>
          <c:showBubbleSize val="0"/>
          <c:showLeaderLines val="1"/>
        </c:dLbls>
        <c:firstSliceAng val="90"/>
      </c:pieChart>
      <c:spPr>
        <a:noFill/>
        <a:ln w="9528">
          <a:solidFill>
            <a:srgbClr val="B3B3B3"/>
          </a:solidFill>
          <a:prstDash val="solid"/>
        </a:ln>
      </c:spPr>
    </c:plotArea>
    <c:plotVisOnly val="1"/>
    <c:dispBlanksAs val="gap"/>
    <c:showDLblsOverMax val="0"/>
  </c:chart>
  <c:spPr>
    <a:solidFill>
      <a:srgbClr val="FFFFFF"/>
    </a:solidFill>
    <a:ln>
      <a:noFill/>
    </a:ln>
  </c:spPr>
  <c:txPr>
    <a:bodyPr lIns="0" tIns="0" rIns="0" bIns="0"/>
    <a:lstStyle/>
    <a:p>
      <a:pPr marL="0" marR="0" indent="0" defTabSz="914400" fontAlgn="auto" hangingPunct="1">
        <a:lnSpc>
          <a:spcPct val="100000"/>
        </a:lnSpc>
        <a:spcBef>
          <a:spcPts val="0"/>
        </a:spcBef>
        <a:spcAft>
          <a:spcPts val="0"/>
        </a:spcAft>
        <a:tabLst/>
        <a:defRPr lang="fr-FR" sz="1000" b="0" i="0" u="none" strike="noStrike" kern="1200" baseline="0">
          <a:solidFill>
            <a:srgbClr val="000000"/>
          </a:solidFill>
          <a:latin typeface="Aptos Narrow"/>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c:style val="2"/>
  <c:chart>
    <c:autoTitleDeleted val="1"/>
    <c:plotArea>
      <c:layout/>
      <c:pieChart>
        <c:varyColors val="1"/>
        <c:ser>
          <c:idx val="0"/>
          <c:order val="0"/>
          <c:dPt>
            <c:idx val="0"/>
            <c:bubble3D val="0"/>
            <c:spPr>
              <a:solidFill>
                <a:srgbClr val="004586"/>
              </a:solidFill>
              <a:ln>
                <a:noFill/>
              </a:ln>
            </c:spPr>
            <c:extLst>
              <c:ext xmlns:c16="http://schemas.microsoft.com/office/drawing/2014/chart" uri="{C3380CC4-5D6E-409C-BE32-E72D297353CC}">
                <c16:uniqueId val="{00000001-AD17-452D-8BC4-B3452EF4B6FD}"/>
              </c:ext>
            </c:extLst>
          </c:dPt>
          <c:dPt>
            <c:idx val="1"/>
            <c:bubble3D val="0"/>
            <c:spPr>
              <a:solidFill>
                <a:srgbClr val="FF420E"/>
              </a:solidFill>
              <a:ln>
                <a:noFill/>
              </a:ln>
            </c:spPr>
            <c:extLst>
              <c:ext xmlns:c16="http://schemas.microsoft.com/office/drawing/2014/chart" uri="{C3380CC4-5D6E-409C-BE32-E72D297353CC}">
                <c16:uniqueId val="{00000002-AD17-452D-8BC4-B3452EF4B6FD}"/>
              </c:ext>
            </c:extLst>
          </c:dPt>
          <c:dPt>
            <c:idx val="2"/>
            <c:bubble3D val="0"/>
            <c:spPr>
              <a:solidFill>
                <a:srgbClr val="FFD320"/>
              </a:solidFill>
              <a:ln>
                <a:noFill/>
              </a:ln>
            </c:spPr>
            <c:extLst>
              <c:ext xmlns:c16="http://schemas.microsoft.com/office/drawing/2014/chart" uri="{C3380CC4-5D6E-409C-BE32-E72D297353CC}">
                <c16:uniqueId val="{00000003-AD17-452D-8BC4-B3452EF4B6FD}"/>
              </c:ext>
            </c:extLst>
          </c:dPt>
          <c:dPt>
            <c:idx val="3"/>
            <c:bubble3D val="0"/>
            <c:spPr>
              <a:solidFill>
                <a:srgbClr val="579D1C"/>
              </a:solidFill>
              <a:ln>
                <a:noFill/>
              </a:ln>
            </c:spPr>
            <c:extLst>
              <c:ext xmlns:c16="http://schemas.microsoft.com/office/drawing/2014/chart" uri="{C3380CC4-5D6E-409C-BE32-E72D297353CC}">
                <c16:uniqueId val="{00000004-AD17-452D-8BC4-B3452EF4B6FD}"/>
              </c:ext>
            </c:extLst>
          </c:dPt>
          <c:dPt>
            <c:idx val="4"/>
            <c:bubble3D val="0"/>
            <c:spPr>
              <a:solidFill>
                <a:srgbClr val="7E0021"/>
              </a:solidFill>
              <a:ln>
                <a:noFill/>
              </a:ln>
            </c:spPr>
            <c:extLst>
              <c:ext xmlns:c16="http://schemas.microsoft.com/office/drawing/2014/chart" uri="{C3380CC4-5D6E-409C-BE32-E72D297353CC}">
                <c16:uniqueId val="{00000005-AD17-452D-8BC4-B3452EF4B6FD}"/>
              </c:ext>
            </c:extLst>
          </c:dPt>
          <c:dPt>
            <c:idx val="5"/>
            <c:bubble3D val="0"/>
            <c:spPr>
              <a:solidFill>
                <a:srgbClr val="83CAFF"/>
              </a:solidFill>
              <a:ln>
                <a:noFill/>
              </a:ln>
            </c:spPr>
            <c:extLst>
              <c:ext xmlns:c16="http://schemas.microsoft.com/office/drawing/2014/chart" uri="{C3380CC4-5D6E-409C-BE32-E72D297353CC}">
                <c16:uniqueId val="{00000006-AD17-452D-8BC4-B3452EF4B6FD}"/>
              </c:ext>
            </c:extLst>
          </c:dPt>
          <c:dPt>
            <c:idx val="6"/>
            <c:bubble3D val="0"/>
            <c:spPr>
              <a:solidFill>
                <a:srgbClr val="8599AA"/>
              </a:solidFill>
              <a:ln>
                <a:noFill/>
              </a:ln>
            </c:spPr>
            <c:extLst>
              <c:ext xmlns:c16="http://schemas.microsoft.com/office/drawing/2014/chart" uri="{C3380CC4-5D6E-409C-BE32-E72D297353CC}">
                <c16:uniqueId val="{00000007-AD17-452D-8BC4-B3452EF4B6FD}"/>
              </c:ext>
            </c:extLst>
          </c:dPt>
          <c:dLbls>
            <c:spPr>
              <a:noFill/>
              <a:ln>
                <a:noFill/>
              </a:ln>
              <a:effectLst/>
            </c:spPr>
            <c:txPr>
              <a:bodyPr lIns="0" tIns="0" rIns="0" bIns="0"/>
              <a:lstStyle/>
              <a:p>
                <a:pPr marL="0" marR="0" indent="0" algn="ctr" defTabSz="914400" fontAlgn="auto" hangingPunct="1">
                  <a:lnSpc>
                    <a:spcPct val="100000"/>
                  </a:lnSpc>
                  <a:spcBef>
                    <a:spcPts val="0"/>
                  </a:spcBef>
                  <a:spcAft>
                    <a:spcPts val="0"/>
                  </a:spcAft>
                  <a:tabLst/>
                  <a:defRPr sz="1000" b="0" i="0" u="none" strike="noStrike" kern="1200" baseline="0">
                    <a:solidFill>
                      <a:srgbClr val="000000"/>
                    </a:solidFill>
                    <a:latin typeface="Aptos Narrow"/>
                  </a:defRPr>
                </a:pPr>
                <a:endParaRPr lang="fr-FR"/>
              </a:p>
            </c:txPr>
            <c:showLegendKey val="0"/>
            <c:showVal val="1"/>
            <c:showCatName val="1"/>
            <c:showSerName val="0"/>
            <c:showPercent val="0"/>
            <c:showBubbleSize val="0"/>
            <c:separator>;</c:separator>
            <c:showLeaderLines val="1"/>
            <c:extLst>
              <c:ext xmlns:c15="http://schemas.microsoft.com/office/drawing/2012/chart" uri="{CE6537A1-D6FC-4f65-9D91-7224C49458BB}">
                <c15:spPr xmlns:c15="http://schemas.microsoft.com/office/drawing/2012/chart">
                  <a:prstGeom prst="rect">
                    <a:avLst/>
                  </a:prstGeom>
                </c15:spPr>
              </c:ext>
            </c:extLst>
          </c:dLbls>
          <c:cat>
            <c:strRef>
              <c:f>tmp!$D$126:$D$132</c:f>
              <c:strCache>
                <c:ptCount val="7"/>
                <c:pt idx="0">
                  <c:v>Thématique</c:v>
                </c:pt>
                <c:pt idx="1">
                  <c:v>Activité économique</c:v>
                </c:pt>
                <c:pt idx="2">
                  <c:v>Aménagement</c:v>
                </c:pt>
                <c:pt idx="3">
                  <c:v>Foncier</c:v>
                </c:pt>
                <c:pt idx="4">
                  <c:v>Gouvernance</c:v>
                </c:pt>
                <c:pt idx="5">
                  <c:v>Logement</c:v>
                </c:pt>
                <c:pt idx="6">
                  <c:v>Transitions</c:v>
                </c:pt>
              </c:strCache>
            </c:strRef>
          </c:cat>
          <c:val>
            <c:numRef>
              <c:f>tmp!$E$126:$E$132</c:f>
              <c:numCache>
                <c:formatCode>General</c:formatCode>
                <c:ptCount val="7"/>
                <c:pt idx="0">
                  <c:v>0</c:v>
                </c:pt>
                <c:pt idx="1">
                  <c:v>1</c:v>
                </c:pt>
                <c:pt idx="2">
                  <c:v>1</c:v>
                </c:pt>
                <c:pt idx="3">
                  <c:v>3</c:v>
                </c:pt>
                <c:pt idx="4">
                  <c:v>3</c:v>
                </c:pt>
                <c:pt idx="5">
                  <c:v>3</c:v>
                </c:pt>
                <c:pt idx="6">
                  <c:v>4</c:v>
                </c:pt>
              </c:numCache>
            </c:numRef>
          </c:val>
          <c:extLst>
            <c:ext xmlns:c16="http://schemas.microsoft.com/office/drawing/2014/chart" uri="{C3380CC4-5D6E-409C-BE32-E72D297353CC}">
              <c16:uniqueId val="{00000000-AD17-452D-8BC4-B3452EF4B6FD}"/>
            </c:ext>
          </c:extLst>
        </c:ser>
        <c:dLbls>
          <c:showLegendKey val="0"/>
          <c:showVal val="0"/>
          <c:showCatName val="0"/>
          <c:showSerName val="0"/>
          <c:showPercent val="0"/>
          <c:showBubbleSize val="0"/>
          <c:showLeaderLines val="1"/>
        </c:dLbls>
        <c:firstSliceAng val="90"/>
      </c:pieChart>
      <c:spPr>
        <a:noFill/>
        <a:ln w="9528">
          <a:solidFill>
            <a:srgbClr val="B3B3B3"/>
          </a:solidFill>
          <a:prstDash val="solid"/>
        </a:ln>
      </c:spPr>
    </c:plotArea>
    <c:plotVisOnly val="1"/>
    <c:dispBlanksAs val="gap"/>
    <c:showDLblsOverMax val="0"/>
  </c:chart>
  <c:spPr>
    <a:solidFill>
      <a:srgbClr val="FFFFFF"/>
    </a:solidFill>
    <a:ln>
      <a:noFill/>
    </a:ln>
  </c:spPr>
  <c:txPr>
    <a:bodyPr lIns="0" tIns="0" rIns="0" bIns="0"/>
    <a:lstStyle/>
    <a:p>
      <a:pPr marL="0" marR="0" indent="0" defTabSz="914400" fontAlgn="auto" hangingPunct="1">
        <a:lnSpc>
          <a:spcPct val="100000"/>
        </a:lnSpc>
        <a:spcBef>
          <a:spcPts val="0"/>
        </a:spcBef>
        <a:spcAft>
          <a:spcPts val="0"/>
        </a:spcAft>
        <a:tabLst/>
        <a:defRPr lang="fr-FR" sz="1000" b="0" i="0" u="none" strike="noStrike" kern="1200" baseline="0">
          <a:solidFill>
            <a:srgbClr val="000000"/>
          </a:solidFill>
          <a:latin typeface="Aptos Narrow"/>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6.png"/><Relationship Id="rId5" Type="http://schemas.openxmlformats.org/officeDocument/2006/relationships/chart" Target="../charts/chart4.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oneCellAnchor>
    <xdr:from>
      <xdr:col>1</xdr:col>
      <xdr:colOff>74157</xdr:colOff>
      <xdr:row>2</xdr:row>
      <xdr:rowOff>116997</xdr:rowOff>
    </xdr:from>
    <xdr:ext cx="2095201" cy="933117"/>
    <xdr:pic>
      <xdr:nvPicPr>
        <xdr:cNvPr id="2" name="Image 4">
          <a:extLst>
            <a:ext uri="{FF2B5EF4-FFF2-40B4-BE49-F238E27FC236}">
              <a16:creationId xmlns:a16="http://schemas.microsoft.com/office/drawing/2014/main" id="{4ACDC623-7415-FBB7-4287-D3F403A223F5}"/>
            </a:ext>
          </a:extLst>
        </xdr:cNvPr>
        <xdr:cNvPicPr>
          <a:picLocks noChangeAspect="1"/>
        </xdr:cNvPicPr>
      </xdr:nvPicPr>
      <xdr:blipFill>
        <a:blip xmlns:r="http://schemas.openxmlformats.org/officeDocument/2006/relationships" r:embed="rId1">
          <a:lum/>
          <a:alphaModFix/>
        </a:blip>
        <a:srcRect/>
        <a:stretch>
          <a:fillRect/>
        </a:stretch>
      </xdr:blipFill>
      <xdr:spPr>
        <a:xfrm>
          <a:off x="883782" y="983772"/>
          <a:ext cx="2095201" cy="933117"/>
        </a:xfrm>
        <a:prstGeom prst="rect">
          <a:avLst/>
        </a:prstGeom>
        <a:noFill/>
        <a:ln cap="flat">
          <a:noFill/>
        </a:ln>
      </xdr:spPr>
    </xdr:pic>
    <xdr:clientData/>
  </xdr:oneCellAnchor>
  <xdr:oneCellAnchor>
    <xdr:from>
      <xdr:col>1</xdr:col>
      <xdr:colOff>6822722</xdr:colOff>
      <xdr:row>2</xdr:row>
      <xdr:rowOff>63724</xdr:rowOff>
    </xdr:from>
    <xdr:ext cx="2161440" cy="532436"/>
    <xdr:pic>
      <xdr:nvPicPr>
        <xdr:cNvPr id="3" name="Image 5">
          <a:extLst>
            <a:ext uri="{FF2B5EF4-FFF2-40B4-BE49-F238E27FC236}">
              <a16:creationId xmlns:a16="http://schemas.microsoft.com/office/drawing/2014/main" id="{19F10782-5139-3C40-2EFC-3379D8B27894}"/>
            </a:ext>
          </a:extLst>
        </xdr:cNvPr>
        <xdr:cNvPicPr>
          <a:picLocks noChangeAspect="1"/>
        </xdr:cNvPicPr>
      </xdr:nvPicPr>
      <xdr:blipFill>
        <a:blip xmlns:r="http://schemas.openxmlformats.org/officeDocument/2006/relationships" r:embed="rId2">
          <a:lum/>
          <a:alphaModFix/>
        </a:blip>
        <a:srcRect/>
        <a:stretch>
          <a:fillRect/>
        </a:stretch>
      </xdr:blipFill>
      <xdr:spPr>
        <a:xfrm>
          <a:off x="7632347" y="930499"/>
          <a:ext cx="2161440" cy="532436"/>
        </a:xfrm>
        <a:prstGeom prst="rect">
          <a:avLst/>
        </a:prstGeom>
        <a:noFill/>
        <a:ln cap="flat">
          <a:noFill/>
        </a:ln>
      </xdr:spPr>
    </xdr:pic>
    <xdr:clientData/>
  </xdr:oneCellAnchor>
  <xdr:oneCellAnchor>
    <xdr:from>
      <xdr:col>1</xdr:col>
      <xdr:colOff>6931435</xdr:colOff>
      <xdr:row>2</xdr:row>
      <xdr:rowOff>457922</xdr:rowOff>
    </xdr:from>
    <xdr:ext cx="2052718" cy="606603"/>
    <xdr:pic>
      <xdr:nvPicPr>
        <xdr:cNvPr id="4" name="Image 6">
          <a:extLst>
            <a:ext uri="{FF2B5EF4-FFF2-40B4-BE49-F238E27FC236}">
              <a16:creationId xmlns:a16="http://schemas.microsoft.com/office/drawing/2014/main" id="{7155AC5B-06BC-1664-CD26-AE1661F73F08}"/>
            </a:ext>
          </a:extLst>
        </xdr:cNvPr>
        <xdr:cNvPicPr>
          <a:picLocks noChangeAspect="1"/>
        </xdr:cNvPicPr>
      </xdr:nvPicPr>
      <xdr:blipFill>
        <a:blip xmlns:r="http://schemas.openxmlformats.org/officeDocument/2006/relationships" r:embed="rId3">
          <a:lum/>
          <a:alphaModFix/>
        </a:blip>
        <a:srcRect/>
        <a:stretch>
          <a:fillRect/>
        </a:stretch>
      </xdr:blipFill>
      <xdr:spPr>
        <a:xfrm>
          <a:off x="7741060" y="1324697"/>
          <a:ext cx="2052718" cy="606603"/>
        </a:xfrm>
        <a:prstGeom prst="rect">
          <a:avLst/>
        </a:prstGeom>
        <a:noFill/>
        <a:ln cap="flat">
          <a:noFill/>
        </a:ln>
      </xdr:spPr>
    </xdr:pic>
    <xdr:clientData/>
  </xdr:oneCellAnchor>
  <xdr:oneCellAnchor>
    <xdr:from>
      <xdr:col>1</xdr:col>
      <xdr:colOff>8226363</xdr:colOff>
      <xdr:row>2</xdr:row>
      <xdr:rowOff>1030684</xdr:rowOff>
    </xdr:from>
    <xdr:ext cx="757799" cy="454319"/>
    <xdr:pic>
      <xdr:nvPicPr>
        <xdr:cNvPr id="5" name="Image 7">
          <a:extLst>
            <a:ext uri="{FF2B5EF4-FFF2-40B4-BE49-F238E27FC236}">
              <a16:creationId xmlns:a16="http://schemas.microsoft.com/office/drawing/2014/main" id="{20E2DF3F-B478-B6E9-07E6-C122929D30EB}"/>
            </a:ext>
          </a:extLst>
        </xdr:cNvPr>
        <xdr:cNvPicPr>
          <a:picLocks noChangeAspect="1"/>
        </xdr:cNvPicPr>
      </xdr:nvPicPr>
      <xdr:blipFill>
        <a:blip xmlns:r="http://schemas.openxmlformats.org/officeDocument/2006/relationships" r:embed="rId4">
          <a:lum/>
          <a:alphaModFix/>
        </a:blip>
        <a:srcRect/>
        <a:stretch>
          <a:fillRect/>
        </a:stretch>
      </xdr:blipFill>
      <xdr:spPr>
        <a:xfrm>
          <a:off x="9035988" y="1897459"/>
          <a:ext cx="757799" cy="454319"/>
        </a:xfrm>
        <a:prstGeom prst="rect">
          <a:avLst/>
        </a:prstGeom>
        <a:noFill/>
        <a:ln cap="flat">
          <a:noFill/>
        </a:ln>
      </xdr:spPr>
    </xdr:pic>
    <xdr:clientData/>
  </xdr:oneCellAnchor>
  <xdr:oneCellAnchor>
    <xdr:from>
      <xdr:col>1</xdr:col>
      <xdr:colOff>3719523</xdr:colOff>
      <xdr:row>2</xdr:row>
      <xdr:rowOff>79918</xdr:rowOff>
    </xdr:from>
    <xdr:ext cx="2302203" cy="1336679"/>
    <xdr:pic>
      <xdr:nvPicPr>
        <xdr:cNvPr id="6" name="Image 1">
          <a:extLst>
            <a:ext uri="{FF2B5EF4-FFF2-40B4-BE49-F238E27FC236}">
              <a16:creationId xmlns:a16="http://schemas.microsoft.com/office/drawing/2014/main" id="{B82F361C-E727-A487-4C23-37A12A5A6BA4}"/>
            </a:ext>
          </a:extLst>
        </xdr:cNvPr>
        <xdr:cNvPicPr>
          <a:picLocks noChangeAspect="1"/>
        </xdr:cNvPicPr>
      </xdr:nvPicPr>
      <xdr:blipFill>
        <a:blip xmlns:r="http://schemas.openxmlformats.org/officeDocument/2006/relationships" r:embed="rId5">
          <a:lum/>
          <a:alphaModFix/>
        </a:blip>
        <a:srcRect/>
        <a:stretch>
          <a:fillRect/>
        </a:stretch>
      </xdr:blipFill>
      <xdr:spPr>
        <a:xfrm>
          <a:off x="4529148" y="946693"/>
          <a:ext cx="2302203" cy="1336679"/>
        </a:xfrm>
        <a:prstGeom prst="rect">
          <a:avLst/>
        </a:prstGeom>
        <a:noFill/>
        <a:ln cap="flat">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103683</xdr:colOff>
      <xdr:row>1</xdr:row>
      <xdr:rowOff>30595</xdr:rowOff>
    </xdr:from>
    <xdr:ext cx="1497960" cy="548996"/>
    <xdr:pic>
      <xdr:nvPicPr>
        <xdr:cNvPr id="2" name="Image 2">
          <a:extLst>
            <a:ext uri="{FF2B5EF4-FFF2-40B4-BE49-F238E27FC236}">
              <a16:creationId xmlns:a16="http://schemas.microsoft.com/office/drawing/2014/main" id="{CAC5B64B-8B7C-A855-9371-0DFEB4FDCE14}"/>
            </a:ext>
          </a:extLst>
        </xdr:cNvPr>
        <xdr:cNvPicPr>
          <a:picLocks noChangeAspect="1"/>
        </xdr:cNvPicPr>
      </xdr:nvPicPr>
      <xdr:blipFill>
        <a:blip xmlns:r="http://schemas.openxmlformats.org/officeDocument/2006/relationships" r:embed="rId1">
          <a:lum/>
          <a:alphaModFix/>
        </a:blip>
        <a:srcRect/>
        <a:stretch>
          <a:fillRect/>
        </a:stretch>
      </xdr:blipFill>
      <xdr:spPr>
        <a:xfrm>
          <a:off x="103683" y="211570"/>
          <a:ext cx="1497960" cy="548996"/>
        </a:xfrm>
        <a:prstGeom prst="rect">
          <a:avLst/>
        </a:prstGeom>
        <a:noFill/>
        <a:ln cap="flat">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21241</xdr:colOff>
      <xdr:row>0</xdr:row>
      <xdr:rowOff>51124</xdr:rowOff>
    </xdr:from>
    <xdr:ext cx="3322801" cy="1217880"/>
    <xdr:pic>
      <xdr:nvPicPr>
        <xdr:cNvPr id="2" name="Image 3">
          <a:extLst>
            <a:ext uri="{FF2B5EF4-FFF2-40B4-BE49-F238E27FC236}">
              <a16:creationId xmlns:a16="http://schemas.microsoft.com/office/drawing/2014/main" id="{016FB641-11CC-6B54-E87C-8971C270841D}"/>
            </a:ext>
          </a:extLst>
        </xdr:cNvPr>
        <xdr:cNvPicPr>
          <a:picLocks noChangeAspect="1"/>
        </xdr:cNvPicPr>
      </xdr:nvPicPr>
      <xdr:blipFill>
        <a:blip xmlns:r="http://schemas.openxmlformats.org/officeDocument/2006/relationships" r:embed="rId1">
          <a:lum/>
          <a:alphaModFix/>
        </a:blip>
        <a:srcRect/>
        <a:stretch>
          <a:fillRect/>
        </a:stretch>
      </xdr:blipFill>
      <xdr:spPr>
        <a:xfrm>
          <a:off x="21241" y="51124"/>
          <a:ext cx="3322801" cy="1217880"/>
        </a:xfrm>
        <a:prstGeom prst="rect">
          <a:avLst/>
        </a:prstGeom>
        <a:noFill/>
        <a:ln cap="flat">
          <a:noFill/>
        </a:ln>
      </xdr:spPr>
    </xdr:pic>
    <xdr:clientData/>
  </xdr:oneCellAnchor>
  <xdr:oneCellAnchor>
    <xdr:from>
      <xdr:col>1</xdr:col>
      <xdr:colOff>0</xdr:colOff>
      <xdr:row>11</xdr:row>
      <xdr:rowOff>76315</xdr:rowOff>
    </xdr:from>
    <xdr:ext cx="5061962" cy="2847240"/>
    <xdr:graphicFrame macro="">
      <xdr:nvGraphicFramePr>
        <xdr:cNvPr id="3" name="Graphique 2">
          <a:extLst>
            <a:ext uri="{FF2B5EF4-FFF2-40B4-BE49-F238E27FC236}">
              <a16:creationId xmlns:a16="http://schemas.microsoft.com/office/drawing/2014/main" id="{3B3D997E-6240-D395-996B-5EA9C0C7F77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3</xdr:col>
      <xdr:colOff>56162</xdr:colOff>
      <xdr:row>32</xdr:row>
      <xdr:rowOff>48243</xdr:rowOff>
    </xdr:from>
    <xdr:ext cx="2453399" cy="2289959"/>
    <xdr:graphicFrame macro="">
      <xdr:nvGraphicFramePr>
        <xdr:cNvPr id="5" name="Graphique 4">
          <a:extLst>
            <a:ext uri="{FF2B5EF4-FFF2-40B4-BE49-F238E27FC236}">
              <a16:creationId xmlns:a16="http://schemas.microsoft.com/office/drawing/2014/main" id="{7495D5E2-4ABF-7371-3FD1-F77AD2C7974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5</xdr:col>
      <xdr:colOff>2501277</xdr:colOff>
      <xdr:row>32</xdr:row>
      <xdr:rowOff>56875</xdr:rowOff>
    </xdr:from>
    <xdr:ext cx="2455200" cy="2289602"/>
    <xdr:graphicFrame macro="">
      <xdr:nvGraphicFramePr>
        <xdr:cNvPr id="6" name="Graphique 5">
          <a:extLst>
            <a:ext uri="{FF2B5EF4-FFF2-40B4-BE49-F238E27FC236}">
              <a16:creationId xmlns:a16="http://schemas.microsoft.com/office/drawing/2014/main" id="{93FE1714-DC11-D425-2F77-35E4B5564BB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5</xdr:col>
      <xdr:colOff>2706477</xdr:colOff>
      <xdr:row>11</xdr:row>
      <xdr:rowOff>33119</xdr:rowOff>
    </xdr:from>
    <xdr:ext cx="4654076" cy="3049203"/>
    <xdr:graphicFrame macro="">
      <xdr:nvGraphicFramePr>
        <xdr:cNvPr id="4" name="Graphique 3">
          <a:extLst>
            <a:ext uri="{FF2B5EF4-FFF2-40B4-BE49-F238E27FC236}">
              <a16:creationId xmlns:a16="http://schemas.microsoft.com/office/drawing/2014/main" id="{6166996B-A1B7-71E2-9499-87AD62E8A4F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 refreshedDate="0" createdVersion="8" refreshedVersion="8" recordCount="0" xr:uid="{7493F042-DE83-4EB4-A92D-51F875E6A2BA}">
  <cacheSource type="worksheet">
    <worksheetSource name="data" sheet="tmp"/>
  </cacheSource>
  <cacheFields count="10">
    <cacheField name="a_lancer_cache" numFmtId="0">
      <sharedItems containsNonDate="0" count="1">
        <s v="o"/>
      </sharedItems>
    </cacheField>
    <cacheField name="Phase" numFmtId="0">
      <sharedItems containsSemiMixedTypes="0" containsNonDate="0" containsString="0" containsNumber="1" containsInteger="1" minValue="2" maxValue="2" count="1">
        <n v="2"/>
      </sharedItems>
    </cacheField>
    <cacheField name="Action" numFmtId="0">
      <sharedItems containsNonDate="0" containsString="0" containsBlank="1" count="1">
        <m/>
      </sharedItems>
    </cacheField>
    <cacheField name="Résumé" numFmtId="0">
      <sharedItems containsSemiMixedTypes="0" containsNonDate="0" containsString="0"/>
    </cacheField>
    <cacheField name="Simplicité de mise en œuvre" numFmtId="0">
      <sharedItems containsSemiMixedTypes="0" containsNonDate="0" containsString="0"/>
    </cacheField>
    <cacheField name="Ressource" numFmtId="0">
      <sharedItems containsSemiMixedTypes="0" containsNonDate="0" containsString="0"/>
    </cacheField>
    <cacheField name="Outil" numFmtId="0">
      <sharedItems containsSemiMixedTypes="0" containsNonDate="0" containsString="0"/>
    </cacheField>
    <cacheField name="obl" numFmtId="0">
      <sharedItems containsSemiMixedTypes="0" containsNonDate="0" containsString="0"/>
    </cacheField>
    <cacheField name="Plus de ressources" numFmtId="0">
      <sharedItems containsSemiMixedTypes="0" containsNonDate="0" containsString="0"/>
    </cacheField>
    <cacheField name="Thématique" numFmtId="0">
      <sharedItems containsSemiMixedTypes="0" containsNonDate="0" containsString="0"/>
    </cacheField>
  </cacheFields>
  <extLst>
    <ext xmlns:x14="http://schemas.microsoft.com/office/spreadsheetml/2009/9/main" uri="{725AE2AE-9491-48be-B2B4-4EB974FC3084}">
      <x14:pivotCacheDefinition/>
    </ext>
  </extLst>
</pivotCacheDefinition>
</file>

<file path=xl/pivotCache/pivotCacheDefinition10.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 refreshedDate="0" createdVersion="8" refreshedVersion="8" recordCount="0" xr:uid="{4CF6647E-24A2-4DF0-A718-B56724C4DD51}">
  <cacheSource type="worksheet">
    <worksheetSource name="data" sheet="tmp"/>
  </cacheSource>
  <cacheFields count="1">
    <cacheField name="Action" numFmtId="0">
      <sharedItems containsSemiMixedTypes="0" containsNonDate="0" containsString="0"/>
    </cacheField>
  </cacheFields>
  <extLst>
    <ext xmlns:x14="http://schemas.microsoft.com/office/spreadsheetml/2009/9/main" uri="{725AE2AE-9491-48be-B2B4-4EB974FC3084}">
      <x14:pivotCacheDefinition/>
    </ext>
  </extLst>
</pivotCacheDefinition>
</file>

<file path=xl/pivotCache/pivotCacheDefinition1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 refreshedDate="0" createdVersion="8" refreshedVersion="8" recordCount="0" xr:uid="{B00A1A5F-85FF-47F4-96C0-DAFAA91726C1}">
  <cacheSource type="worksheet">
    <worksheetSource name="data" sheet="tmp"/>
  </cacheSource>
  <cacheFields count="10">
    <cacheField name="a_lancer_cache" numFmtId="0">
      <sharedItems containsNonDate="0" count="1">
        <s v="x"/>
      </sharedItems>
    </cacheField>
    <cacheField name="Phase" numFmtId="0">
      <sharedItems containsSemiMixedTypes="0" containsNonDate="0" containsString="0" containsNumber="1" containsInteger="1" minValue="3" maxValue="3" count="1">
        <n v="3"/>
      </sharedItems>
    </cacheField>
    <cacheField name="Action" numFmtId="0">
      <sharedItems containsNonDate="0" containsString="0" containsBlank="1" count="1">
        <m/>
      </sharedItems>
    </cacheField>
    <cacheField name="Résumé" numFmtId="0">
      <sharedItems containsSemiMixedTypes="0" containsNonDate="0" containsString="0"/>
    </cacheField>
    <cacheField name="Simplicité de mise en œuvre" numFmtId="0">
      <sharedItems containsSemiMixedTypes="0" containsNonDate="0" containsString="0"/>
    </cacheField>
    <cacheField name="Ressource" numFmtId="0">
      <sharedItems containsSemiMixedTypes="0" containsNonDate="0" containsString="0"/>
    </cacheField>
    <cacheField name="Outil" numFmtId="0">
      <sharedItems containsSemiMixedTypes="0" containsNonDate="0" containsString="0"/>
    </cacheField>
    <cacheField name="obl" numFmtId="0">
      <sharedItems containsSemiMixedTypes="0" containsNonDate="0" containsString="0"/>
    </cacheField>
    <cacheField name="Plus de ressources" numFmtId="0">
      <sharedItems containsSemiMixedTypes="0" containsNonDate="0" containsString="0"/>
    </cacheField>
    <cacheField name="Thématique" numFmtId="0">
      <sharedItems containsSemiMixedTypes="0" containsNonDate="0" containsString="0"/>
    </cacheField>
  </cacheFields>
  <extLst>
    <ext xmlns:x14="http://schemas.microsoft.com/office/spreadsheetml/2009/9/main" uri="{725AE2AE-9491-48be-B2B4-4EB974FC3084}">
      <x14:pivotCacheDefinition/>
    </ext>
  </extLst>
</pivotCacheDefinition>
</file>

<file path=xl/pivotCache/pivotCacheDefinition1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 refreshedDate="0" createdVersion="8" refreshedVersion="8" recordCount="0" xr:uid="{59407549-3064-4A6A-B073-459B93BBBECF}">
  <cacheSource type="worksheet">
    <worksheetSource name="data" sheet="tmp"/>
  </cacheSource>
  <cacheFields count="10">
    <cacheField name="a_lancer_cache" numFmtId="0">
      <sharedItems containsNonDate="0" count="1">
        <s v="x"/>
      </sharedItems>
    </cacheField>
    <cacheField name="Phase" numFmtId="0">
      <sharedItems containsSemiMixedTypes="0" containsNonDate="0" containsString="0" containsNumber="1" containsInteger="1" minValue="1" maxValue="1" count="1">
        <n v="1"/>
      </sharedItems>
    </cacheField>
    <cacheField name="Action" numFmtId="0">
      <sharedItems containsNonDate="0" containsString="0" containsBlank="1" count="1">
        <m/>
      </sharedItems>
    </cacheField>
    <cacheField name="Résumé" numFmtId="0">
      <sharedItems containsSemiMixedTypes="0" containsNonDate="0" containsString="0"/>
    </cacheField>
    <cacheField name="Simplicité de mise en œuvre" numFmtId="0">
      <sharedItems containsSemiMixedTypes="0" containsNonDate="0" containsString="0"/>
    </cacheField>
    <cacheField name="Ressource" numFmtId="0">
      <sharedItems containsSemiMixedTypes="0" containsNonDate="0" containsString="0"/>
    </cacheField>
    <cacheField name="Outil" numFmtId="0">
      <sharedItems containsSemiMixedTypes="0" containsNonDate="0" containsString="0"/>
    </cacheField>
    <cacheField name="obl" numFmtId="0">
      <sharedItems containsSemiMixedTypes="0" containsNonDate="0" containsString="0"/>
    </cacheField>
    <cacheField name="Plus de ressources" numFmtId="0">
      <sharedItems containsSemiMixedTypes="0" containsNonDate="0" containsString="0"/>
    </cacheField>
    <cacheField name="Thématique" numFmtId="0">
      <sharedItems containsSemiMixedTypes="0" containsNonDate="0" containsString="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 refreshedDate="0" createdVersion="8" refreshedVersion="8" recordCount="0" xr:uid="{2B05BD75-AC8B-40B7-A8BD-1503FDC183E0}">
  <cacheSource type="worksheet">
    <worksheetSource name="data" sheet="tmp"/>
  </cacheSource>
  <cacheFields count="2">
    <cacheField name="a_lancer_cache" numFmtId="0">
      <sharedItems containsSemiMixedTypes="0" containsNonDate="0" containsString="0"/>
    </cacheField>
    <cacheField name="Action" numFmtId="0">
      <sharedItems containsSemiMixedTypes="0" containsNonDate="0" containsString="0"/>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 refreshedDate="0" createdVersion="8" refreshedVersion="8" recordCount="0" xr:uid="{97C209EF-7008-4DE5-A76C-C8FC18613D55}">
  <cacheSource type="worksheet">
    <worksheetSource name="data" sheet="tmp"/>
  </cacheSource>
  <cacheFields count="10">
    <cacheField name="a_lancer_cache" numFmtId="0">
      <sharedItems containsNonDate="0" count="1">
        <s v="o"/>
      </sharedItems>
    </cacheField>
    <cacheField name="Phase" numFmtId="0">
      <sharedItems containsSemiMixedTypes="0" containsNonDate="0" containsString="0"/>
    </cacheField>
    <cacheField name="Action" numFmtId="0">
      <sharedItems containsSemiMixedTypes="0" containsNonDate="0" containsString="0"/>
    </cacheField>
    <cacheField name="Plus de ressources" numFmtId="0">
      <sharedItems containsSemiMixedTypes="0" containsNonDate="0" containsString="0"/>
    </cacheField>
    <cacheField name="Résumé" numFmtId="0">
      <sharedItems containsSemiMixedTypes="0" containsNonDate="0" containsString="0"/>
    </cacheField>
    <cacheField name="Simplicité de mise en œuvre" numFmtId="0">
      <sharedItems containsSemiMixedTypes="0" containsNonDate="0" containsString="0"/>
    </cacheField>
    <cacheField name="Ressource" numFmtId="0">
      <sharedItems containsSemiMixedTypes="0" containsNonDate="0" containsString="0"/>
    </cacheField>
    <cacheField name="Outil" numFmtId="0">
      <sharedItems containsSemiMixedTypes="0" containsNonDate="0" containsString="0"/>
    </cacheField>
    <cacheField name="obl" numFmtId="0">
      <sharedItems containsSemiMixedTypes="0" containsNonDate="0" containsString="0"/>
    </cacheField>
    <cacheField name="Thématique" numFmtId="0">
      <sharedItems containsSemiMixedTypes="0" containsNonDate="0" containsString="0"/>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 refreshedDate="0" createdVersion="8" refreshedVersion="8" recordCount="0" xr:uid="{23FA12E0-EDFC-49C1-8FFD-219B70891F2A}">
  <cacheSource type="worksheet">
    <worksheetSource name="data" sheet="tmp"/>
  </cacheSource>
  <cacheFields count="3">
    <cacheField name="a_lancer_cache" numFmtId="0">
      <sharedItems containsNonDate="0" count="1">
        <s v="x"/>
      </sharedItems>
    </cacheField>
    <cacheField name="Simplicité de mise en œuvre" numFmtId="0">
      <sharedItems containsSemiMixedTypes="0" containsNonDate="0" containsString="0"/>
    </cacheField>
    <cacheField name="Action" numFmtId="0">
      <sharedItems containsSemiMixedTypes="0" containsNonDate="0" containsString="0"/>
    </cacheField>
  </cacheFields>
  <extLst>
    <ext xmlns:x14="http://schemas.microsoft.com/office/spreadsheetml/2009/9/main" uri="{725AE2AE-9491-48be-B2B4-4EB974FC3084}">
      <x14:pivotCacheDefinition/>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 refreshedDate="0" createdVersion="8" refreshedVersion="8" recordCount="0" xr:uid="{F43B463A-C346-4903-A9B7-FBA9B1900D9B}">
  <cacheSource type="worksheet">
    <worksheetSource name="data" sheet="tmp"/>
  </cacheSource>
  <cacheFields count="3">
    <cacheField name="a_lancer_cache" numFmtId="0">
      <sharedItems containsSemiMixedTypes="0" containsNonDate="0" containsString="0"/>
    </cacheField>
    <cacheField name="obl" numFmtId="0">
      <sharedItems containsSemiMixedTypes="0" containsNonDate="0" containsString="0"/>
    </cacheField>
    <cacheField name="Action" numFmtId="0">
      <sharedItems containsSemiMixedTypes="0" containsNonDate="0" containsString="0"/>
    </cacheField>
  </cacheFields>
  <extLst>
    <ext xmlns:x14="http://schemas.microsoft.com/office/spreadsheetml/2009/9/main" uri="{725AE2AE-9491-48be-B2B4-4EB974FC3084}">
      <x14:pivotCacheDefinition/>
    </ext>
  </extLst>
</pivotCacheDefinition>
</file>

<file path=xl/pivotCache/pivotCacheDefinition6.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 refreshedDate="0" createdVersion="8" refreshedVersion="8" recordCount="0" xr:uid="{CA71BDDE-FE3C-40B7-BCAE-B4CC0F9EF0ED}">
  <cacheSource type="worksheet">
    <worksheetSource name="data" sheet="tmp"/>
  </cacheSource>
  <cacheFields count="3">
    <cacheField name="a_lancer_cache" numFmtId="0">
      <sharedItems containsNonDate="0" count="1">
        <s v="x"/>
      </sharedItems>
    </cacheField>
    <cacheField name="obl" numFmtId="0">
      <sharedItems containsSemiMixedTypes="0" containsNonDate="0" containsString="0"/>
    </cacheField>
    <cacheField name="Action" numFmtId="0">
      <sharedItems containsSemiMixedTypes="0" containsNonDate="0" containsString="0"/>
    </cacheField>
  </cacheFields>
  <extLst>
    <ext xmlns:x14="http://schemas.microsoft.com/office/spreadsheetml/2009/9/main" uri="{725AE2AE-9491-48be-B2B4-4EB974FC3084}">
      <x14:pivotCacheDefinition/>
    </ext>
  </extLst>
</pivotCacheDefinition>
</file>

<file path=xl/pivotCache/pivotCacheDefinition7.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 refreshedDate="0" createdVersion="8" refreshedVersion="8" recordCount="0" xr:uid="{211C80B2-5041-4084-8365-060806CFCF72}">
  <cacheSource type="worksheet">
    <worksheetSource name="data" sheet="tmp"/>
  </cacheSource>
  <cacheFields count="3">
    <cacheField name="a_lancer_cache" numFmtId="0">
      <sharedItems containsNonDate="0" count="1">
        <s v="x"/>
      </sharedItems>
    </cacheField>
    <cacheField name="Coût" numFmtId="0">
      <sharedItems containsSemiMixedTypes="0" containsNonDate="0" containsString="0"/>
    </cacheField>
    <cacheField name="Action" numFmtId="0">
      <sharedItems containsSemiMixedTypes="0" containsNonDate="0" containsString="0"/>
    </cacheField>
  </cacheFields>
  <extLst>
    <ext xmlns:x14="http://schemas.microsoft.com/office/spreadsheetml/2009/9/main" uri="{725AE2AE-9491-48be-B2B4-4EB974FC3084}">
      <x14:pivotCacheDefinition/>
    </ext>
  </extLst>
</pivotCacheDefinition>
</file>

<file path=xl/pivotCache/pivotCacheDefinition8.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 refreshedDate="0" createdVersion="8" refreshedVersion="8" recordCount="0" xr:uid="{F1467F74-03A2-47A0-9FBB-5E8EE109888B}">
  <cacheSource type="worksheet">
    <worksheetSource name="data" sheet="tmp"/>
  </cacheSource>
  <cacheFields count="3">
    <cacheField name="a_lancer_cache" numFmtId="0">
      <sharedItems containsNonDate="0" count="1">
        <s v="x"/>
      </sharedItems>
    </cacheField>
    <cacheField name="Thématique" numFmtId="0">
      <sharedItems containsSemiMixedTypes="0" containsNonDate="0" containsString="0"/>
    </cacheField>
    <cacheField name="Action" numFmtId="0">
      <sharedItems containsSemiMixedTypes="0" containsNonDate="0" containsString="0"/>
    </cacheField>
  </cacheFields>
  <extLst>
    <ext xmlns:x14="http://schemas.microsoft.com/office/spreadsheetml/2009/9/main" uri="{725AE2AE-9491-48be-B2B4-4EB974FC3084}">
      <x14:pivotCacheDefinition/>
    </ext>
  </extLst>
</pivotCacheDefinition>
</file>

<file path=xl/pivotCache/pivotCacheDefinition9.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 refreshedDate="0" createdVersion="8" refreshedVersion="8" recordCount="0" xr:uid="{CAA29084-63E8-4813-994D-E46869A39976}">
  <cacheSource type="worksheet">
    <worksheetSource ref="A1:L65" sheet="Checklist"/>
  </cacheSource>
  <cacheFields count="3">
    <cacheField name="a_lancer_cache" numFmtId="0">
      <sharedItems containsNonDate="0" count="1">
        <s v="x"/>
      </sharedItems>
    </cacheField>
    <cacheField name="Phase" numFmtId="0">
      <sharedItems containsSemiMixedTypes="0" containsNonDate="0" containsString="0"/>
    </cacheField>
    <cacheField name="Action" numFmtId="0">
      <sharedItems containsSemiMixedTypes="0" containsNonDate="0" containsString="0"/>
    </cacheField>
  </cacheFields>
  <extLst>
    <ext xmlns:x14="http://schemas.microsoft.com/office/spreadsheetml/2009/9/main" uri="{725AE2AE-9491-48be-B2B4-4EB974FC3084}">
      <x14:pivotCacheDefinition/>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2.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0.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9.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6F57DF6-D21E-4875-AA3C-6286AD43F260}" name="DataPilot2" cacheId="11" applyNumberFormats="0" applyBorderFormats="0" applyFontFormats="0" applyPatternFormats="0" applyAlignmentFormats="0" applyWidthHeightFormats="1" dataCaption="Valeurs" updatedVersion="8" minRefreshableVersion="3" enableDrill="0" useAutoFormatting="1" itemPrintTitles="1" createdVersion="8" indent="0" compact="0" compactData="0">
  <location ref="A4:I14" firstHeaderRow="1" firstDataRow="1" firstDataCol="8" rowPageCount="2" colPageCount="1"/>
  <pivotFields count="10">
    <pivotField axis="axisPage" compact="0" outline="0" subtotalTop="0" showAll="0" includeNewItemsInFilter="1" defaultSubtotal="0">
      <items count="1">
        <item x="0"/>
      </items>
    </pivotField>
    <pivotField axis="axisPage" compact="0" outline="0" subtotalTop="0" includeNewItemsInFilter="1" defaultSubtotal="0">
      <items count="1">
        <item x="0"/>
      </items>
    </pivotField>
    <pivotField axis="axisRow" compact="0" outline="0" subtotalTop="0" includeNewItemsInFilter="1" sortType="ascending" defaultSubtotal="0">
      <items count="1">
        <item h="1" x="0"/>
      </items>
    </pivotField>
    <pivotField axis="axisRow" compact="0" outline="0" subtotalTop="0" includeNewItemsInFilter="1" sortType="ascending" defaultSubtotal="0"/>
    <pivotField axis="axisRow" compact="0" outline="0" subtotalTop="0" includeNewItemsInFilter="1" sortType="ascending" defaultSubtotal="0"/>
    <pivotField axis="axisRow" compact="0" outline="0" subtotalTop="0" includeNewItemsInFilter="1" sortType="ascending" defaultSubtotal="0"/>
    <pivotField axis="axisRow" compact="0" outline="0" subtotalTop="0" includeNewItemsInFilter="1" sortType="ascending" defaultSubtotal="0"/>
    <pivotField axis="axisRow" compact="0" outline="0" subtotalTop="0" includeNewItemsInFilter="1" sortType="ascending" defaultSubtotal="0"/>
    <pivotField axis="axisRow" compact="0" outline="0" subtotalTop="0" includeNewItemsInFilter="1" sortType="ascending" defaultSubtotal="0"/>
    <pivotField axis="axisRow" compact="0" outline="0" subtotalTop="0" includeNewItemsInFilter="1" sortType="ascending" defaultSubtotal="0"/>
  </pivotFields>
  <rowFields count="8">
    <field x="2"/>
    <field x="3"/>
    <field x="4"/>
    <field x="5"/>
    <field x="6"/>
    <field x="7"/>
    <field x="8"/>
    <field x="9"/>
  </rowFields>
  <pageFields count="2">
    <pageField fld="0" item="0" hier="-1"/>
    <pageField fld="1" item="0" hier="-1"/>
  </page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8484D375-0B44-4310-ADA7-AC8F24CAD230}" name="DataPilot11" cacheId="2" applyNumberFormats="0" applyBorderFormats="0" applyFontFormats="0" applyPatternFormats="0" applyAlignmentFormats="0" applyWidthHeightFormats="1" dataCaption="Valeurs" updatedVersion="8" minRefreshableVersion="3" enableDrill="0" useAutoFormatting="1" itemPrintTitles="1" createdVersion="8" indent="0" compact="0" compactData="0">
  <location ref="A184:J230" firstHeaderRow="1" firstDataRow="1" firstDataCol="9" rowPageCount="1" colPageCount="1"/>
  <pivotFields count="10">
    <pivotField axis="axisPage" compact="0" outline="0" subtotalTop="0" showAll="0" includeNewItemsInFilter="1" defaultSubtotal="0">
      <items count="1">
        <item x="0"/>
      </items>
    </pivotField>
    <pivotField axis="axisRow" compact="0" outline="0" subtotalTop="0" includeNewItemsInFilter="1" sortType="ascending" defaultSubtotal="0"/>
    <pivotField axis="axisRow" compact="0" outline="0" subtotalTop="0" includeNewItemsInFilter="1" sortType="ascending" defaultSubtotal="0"/>
    <pivotField axis="axisRow" compact="0" outline="0" subtotalTop="0" includeNewItemsInFilter="1" sortType="ascending" defaultSubtotal="0"/>
    <pivotField axis="axisRow" compact="0" outline="0" subtotalTop="0" includeNewItemsInFilter="1" sortType="ascending" defaultSubtotal="0"/>
    <pivotField axis="axisRow" compact="0" outline="0" subtotalTop="0" includeNewItemsInFilter="1" sortType="ascending" defaultSubtotal="0"/>
    <pivotField axis="axisRow" compact="0" outline="0" subtotalTop="0" includeNewItemsInFilter="1" sortType="ascending" defaultSubtotal="0"/>
    <pivotField axis="axisRow" compact="0" outline="0" subtotalTop="0" includeNewItemsInFilter="1" sortType="ascending" defaultSubtotal="0"/>
    <pivotField axis="axisRow" compact="0" outline="0" subtotalTop="0" showAll="0" includeNewItemsInFilter="1" sortType="ascending" defaultSubtotal="0"/>
    <pivotField axis="axisRow" compact="0" outline="0" subtotalTop="0" includeNewItemsInFilter="1" sortType="ascending" defaultSubtotal="0"/>
  </pivotFields>
  <rowFields count="9">
    <field x="1"/>
    <field x="2"/>
    <field x="3"/>
    <field x="4"/>
    <field x="5"/>
    <field x="6"/>
    <field x="7"/>
    <field x="8"/>
    <field x="9"/>
  </rowFields>
  <pageFields count="1">
    <pageField fld="0" item="0" hier="-1"/>
  </page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7239B1E1-69BE-4C40-85B1-F7E4764DF105}" name="DataPilot12" cacheId="1" applyNumberFormats="0" applyBorderFormats="0" applyFontFormats="0" applyPatternFormats="0" applyAlignmentFormats="0" applyWidthHeightFormats="1" dataCaption="Valeurs" updatedVersion="8" minRefreshableVersion="3" enableDrill="0" useAutoFormatting="1" itemPrintTitles="1" createdVersion="8" indent="0" compact="0" compactData="0">
  <location ref="L159:M163" firstHeaderRow="1" firstDataRow="1" firstDataCol="1"/>
  <pivotFields count="2">
    <pivotField axis="axisRow" compact="0" outline="0" subtotalTop="0" showAll="0" includeNewItemsInFilter="1" sortType="ascending" defaultSubtotal="0"/>
    <pivotField dataField="1" compact="0" outline="0" subtotalTop="0" includeNewItemsInFilter="1" defaultSubtotal="0"/>
  </pivotFields>
  <rowFields count="1">
    <field x="0"/>
  </rowFields>
  <dataFields count="1">
    <dataField name="Nombre de Action" fld="1" subtotal="count" baseField="1" baseItem="1048828"/>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12.xml><?xml version="1.0" encoding="utf-8"?>
<pivotTableDefinition xmlns="http://schemas.openxmlformats.org/spreadsheetml/2006/main" xmlns:mc="http://schemas.openxmlformats.org/markup-compatibility/2006" xmlns:xr="http://schemas.microsoft.com/office/spreadsheetml/2014/revision" mc:Ignorable="xr" xr:uid="{1DDFB72A-0076-43F9-80C6-75988CFD618D}" name="DataPilot1" cacheId="0" applyNumberFormats="0" applyBorderFormats="0" applyFontFormats="0" applyPatternFormats="0" applyAlignmentFormats="0" applyWidthHeightFormats="1" dataCaption="Valeurs" updatedVersion="8" minRefreshableVersion="3" enableDrill="0" useAutoFormatting="1" itemPrintTitles="1" createdVersion="8" indent="0" compact="0" compactData="0">
  <location ref="A46:I54" firstHeaderRow="1" firstDataRow="1" firstDataCol="8" rowPageCount="2" colPageCount="1"/>
  <pivotFields count="10">
    <pivotField axis="axisPage" compact="0" outline="0" subtotalTop="0" showAll="0" includeNewItemsInFilter="1" defaultSubtotal="0">
      <items count="1">
        <item x="0"/>
      </items>
    </pivotField>
    <pivotField axis="axisPage" compact="0" outline="0" subtotalTop="0" includeNewItemsInFilter="1" defaultSubtotal="0">
      <items count="1">
        <item x="0"/>
      </items>
    </pivotField>
    <pivotField axis="axisRow" compact="0" outline="0" subtotalTop="0" includeNewItemsInFilter="1" sortType="ascending" defaultSubtotal="0">
      <items count="1">
        <item h="1" x="0"/>
      </items>
    </pivotField>
    <pivotField axis="axisRow" compact="0" outline="0" subtotalTop="0" includeNewItemsInFilter="1" sortType="ascending" defaultSubtotal="0"/>
    <pivotField axis="axisRow" compact="0" outline="0" subtotalTop="0" includeNewItemsInFilter="1" sortType="ascending" defaultSubtotal="0"/>
    <pivotField axis="axisRow" compact="0" outline="0" subtotalTop="0" includeNewItemsInFilter="1" sortType="ascending" defaultSubtotal="0"/>
    <pivotField axis="axisRow" compact="0" outline="0" subtotalTop="0" includeNewItemsInFilter="1" sortType="ascending" defaultSubtotal="0"/>
    <pivotField axis="axisRow" compact="0" outline="0" subtotalTop="0" includeNewItemsInFilter="1" sortType="ascending" defaultSubtotal="0"/>
    <pivotField axis="axisRow" compact="0" outline="0" subtotalTop="0" includeNewItemsInFilter="1" sortType="ascending" defaultSubtotal="0"/>
    <pivotField axis="axisRow" compact="0" outline="0" subtotalTop="0" includeNewItemsInFilter="1" sortType="ascending" defaultSubtotal="0"/>
  </pivotFields>
  <rowFields count="8">
    <field x="2"/>
    <field x="3"/>
    <field x="4"/>
    <field x="5"/>
    <field x="6"/>
    <field x="7"/>
    <field x="8"/>
    <field x="9"/>
  </rowFields>
  <pageFields count="2">
    <pageField fld="0" item="0" hier="-1"/>
    <pageField fld="1" item="0" hier="-1"/>
  </page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46330D4F-6830-41C2-BACF-230D3C01554D}" name="DataPilot3" cacheId="10" applyNumberFormats="0" applyBorderFormats="0" applyFontFormats="0" applyPatternFormats="0" applyAlignmentFormats="0" applyWidthHeightFormats="1" dataCaption="Valeurs" updatedVersion="8" minRefreshableVersion="3" enableDrill="0" useAutoFormatting="1" itemPrintTitles="1" createdVersion="8" indent="0" compact="0" compactData="0">
  <location ref="A83:I86" firstHeaderRow="1" firstDataRow="1" firstDataCol="8" rowPageCount="2" colPageCount="1"/>
  <pivotFields count="10">
    <pivotField axis="axisPage" compact="0" outline="0" subtotalTop="0" showAll="0" includeNewItemsInFilter="1" defaultSubtotal="0">
      <items count="1">
        <item x="0"/>
      </items>
    </pivotField>
    <pivotField axis="axisPage" compact="0" outline="0" subtotalTop="0" includeNewItemsInFilter="1" defaultSubtotal="0">
      <items count="1">
        <item x="0"/>
      </items>
    </pivotField>
    <pivotField axis="axisRow" compact="0" outline="0" subtotalTop="0" includeNewItemsInFilter="1" sortType="ascending" defaultSubtotal="0">
      <items count="1">
        <item h="1" x="0"/>
      </items>
    </pivotField>
    <pivotField axis="axisRow" compact="0" outline="0" subtotalTop="0" includeNewItemsInFilter="1" sortType="ascending" defaultSubtotal="0"/>
    <pivotField axis="axisRow" compact="0" outline="0" subtotalTop="0" includeNewItemsInFilter="1" sortType="ascending" defaultSubtotal="0"/>
    <pivotField axis="axisRow" compact="0" outline="0" subtotalTop="0" includeNewItemsInFilter="1" sortType="ascending" defaultSubtotal="0"/>
    <pivotField axis="axisRow" compact="0" outline="0" subtotalTop="0" includeNewItemsInFilter="1" sortType="ascending" defaultSubtotal="0"/>
    <pivotField axis="axisRow" compact="0" outline="0" subtotalTop="0" includeNewItemsInFilter="1" sortType="ascending" defaultSubtotal="0"/>
    <pivotField axis="axisRow" compact="0" outline="0" subtotalTop="0" includeNewItemsInFilter="1" sortType="ascending" defaultSubtotal="0"/>
    <pivotField axis="axisRow" compact="0" outline="0" subtotalTop="0" includeNewItemsInFilter="1" sortType="ascending" defaultSubtotal="0"/>
  </pivotFields>
  <rowFields count="8">
    <field x="2"/>
    <field x="3"/>
    <field x="4"/>
    <field x="5"/>
    <field x="6"/>
    <field x="7"/>
    <field x="8"/>
    <field x="9"/>
  </rowFields>
  <pageFields count="2">
    <pageField fld="0" item="0" hier="-1"/>
    <pageField fld="1" item="0" hier="-1"/>
  </page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E374BD3F-0AF3-47BA-B073-16383E29FE5B}" name="DataPilot4" cacheId="9" applyNumberFormats="0" applyBorderFormats="0" applyFontFormats="0" applyPatternFormats="0" applyAlignmentFormats="0" applyWidthHeightFormats="1" dataCaption="Valeurs" updatedVersion="8" minRefreshableVersion="3" enableDrill="0" useAutoFormatting="1" itemPrintTitles="1" createdVersion="8" indent="0" compact="0" compactData="0">
  <location ref="A110:A111" firstHeaderRow="1" firstDataRow="1" firstDataCol="0"/>
  <pivotFields count="1">
    <pivotField dataField="1" compact="0" outline="0" subtotalTop="0" showAll="0" includeNewItemsInFilter="1" defaultSubtotal="0"/>
  </pivotFields>
  <dataFields count="1">
    <dataField name="Nombre de Action" fld="0" subtotal="count" baseField="0" baseItem="1048828"/>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9329E666-476F-4A83-A553-4B3A068CE80B}" name="DataPilot5" cacheId="8" applyNumberFormats="0" applyBorderFormats="0" applyFontFormats="0" applyPatternFormats="0" applyAlignmentFormats="0" applyWidthHeightFormats="1" dataCaption="Valeurs" updatedVersion="8" minRefreshableVersion="3" enableDrill="0" useAutoFormatting="1" itemPrintTitles="1" createdVersion="8" indent="0" compact="0" compactData="0">
  <location ref="A115:B120" firstHeaderRow="1" firstDataRow="1" firstDataCol="1" rowPageCount="1" colPageCount="1"/>
  <pivotFields count="3">
    <pivotField axis="axisPage" compact="0" outline="0" subtotalTop="0" showAll="0" includeNewItemsInFilter="1" defaultSubtotal="0">
      <items count="1">
        <item x="0"/>
      </items>
    </pivotField>
    <pivotField axis="axisRow" compact="0" outline="0" subtotalTop="0" showAll="0" includeNewItemsInFilter="1" sortType="ascending" defaultSubtotal="0"/>
    <pivotField dataField="1" compact="0" outline="0" subtotalTop="0" includeNewItemsInFilter="1" defaultSubtotal="0"/>
  </pivotFields>
  <rowFields count="1">
    <field x="1"/>
  </rowFields>
  <pageFields count="1">
    <pageField fld="0" item="0" hier="-1"/>
  </pageFields>
  <dataFields count="1">
    <dataField name="Nombre de Action" fld="2" subtotal="count" baseField="2" baseItem="1048828"/>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812FF53F-DEBA-48D5-8628-FAFD020D201C}" name="DataPilot6" cacheId="7" applyNumberFormats="0" applyBorderFormats="0" applyFontFormats="0" applyPatternFormats="0" applyAlignmentFormats="0" applyWidthHeightFormats="1" dataCaption="Valeurs" updatedVersion="8" minRefreshableVersion="3" enableDrill="0" useAutoFormatting="1" itemPrintTitles="1" createdVersion="8" indent="0" compact="0" compactData="0">
  <location ref="A126:B134" firstHeaderRow="1" firstDataRow="1" firstDataCol="1" rowPageCount="1" colPageCount="1"/>
  <pivotFields count="3">
    <pivotField axis="axisPage" compact="0" outline="0" subtotalTop="0" showAll="0" includeNewItemsInFilter="1" defaultSubtotal="0">
      <items count="1">
        <item x="0"/>
      </items>
    </pivotField>
    <pivotField axis="axisRow" compact="0" outline="0" subtotalTop="0" includeNewItemsInFilter="1" sortType="ascending" defaultSubtotal="0"/>
    <pivotField dataField="1" compact="0" outline="0" subtotalTop="0" includeNewItemsInFilter="1" defaultSubtotal="0"/>
  </pivotFields>
  <rowFields count="1">
    <field x="1"/>
  </rowFields>
  <pageFields count="1">
    <pageField fld="0" item="0" hier="-1"/>
  </pageFields>
  <dataFields count="1">
    <dataField name="Nombre de Action" fld="2" subtotal="count" baseField="2" baseItem="1048828"/>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DA24EF75-9F4E-479F-B229-B1B510ED81A9}" name="DataPilot7" cacheId="6" applyNumberFormats="0" applyBorderFormats="0" applyFontFormats="0" applyPatternFormats="0" applyAlignmentFormats="0" applyWidthHeightFormats="1" dataCaption="Valeurs" updatedVersion="8" minRefreshableVersion="3" enableDrill="0" useAutoFormatting="1" itemPrintTitles="1" createdVersion="8" indent="0" compact="0" compactData="0">
  <location ref="A140:B141" firstHeaderRow="1" firstDataRow="1" firstDataCol="1" rowPageCount="1" colPageCount="1"/>
  <pivotFields count="3">
    <pivotField axis="axisPage" compact="0" outline="0" subtotalTop="0" showAll="0" includeNewItemsInFilter="1" defaultSubtotal="0">
      <items count="1">
        <item x="0"/>
      </items>
    </pivotField>
    <pivotField axis="axisRow" compact="0" outline="0" subtotalTop="0" includeNewItemsInFilter="1" sortType="ascending" defaultSubtotal="0"/>
    <pivotField dataField="1" compact="0" outline="0" subtotalTop="0" includeNewItemsInFilter="1" defaultSubtotal="0"/>
  </pivotFields>
  <rowFields count="1">
    <field x="1"/>
  </rowFields>
  <pageFields count="1">
    <pageField fld="0" item="0" hier="-1"/>
  </pageFields>
  <dataFields count="1">
    <dataField name="Nombre de Action" fld="2" subtotal="count" baseField="2" baseItem="1048828"/>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911CD7CD-F656-4C55-B94F-656376B8F003}" name="DataPilot9" cacheId="5" applyNumberFormats="0" applyBorderFormats="0" applyFontFormats="0" applyPatternFormats="0" applyAlignmentFormats="0" applyWidthHeightFormats="1" dataCaption="Valeurs" updatedVersion="8" minRefreshableVersion="3" enableDrill="0" useAutoFormatting="1" itemPrintTitles="1" createdVersion="8" indent="0" compact="0" compactData="0">
  <location ref="A151:B155" firstHeaderRow="1" firstDataRow="1" firstDataCol="1" rowPageCount="1" colPageCount="1"/>
  <pivotFields count="3">
    <pivotField axis="axisPage" compact="0" outline="0" subtotalTop="0" showAll="0" includeNewItemsInFilter="1" defaultSubtotal="0">
      <items count="1">
        <item x="0"/>
      </items>
    </pivotField>
    <pivotField axis="axisRow" compact="0" outline="0" subtotalTop="0" showAll="0" includeNewItemsInFilter="1" sortType="ascending" defaultSubtotal="0"/>
    <pivotField dataField="1" compact="0" outline="0" subtotalTop="0" includeNewItemsInFilter="1" defaultSubtotal="0"/>
  </pivotFields>
  <rowFields count="1">
    <field x="1"/>
  </rowFields>
  <pageFields count="1">
    <pageField fld="0" item="0" hier="-1"/>
  </pageFields>
  <dataFields count="1">
    <dataField name="Nombre de Action" fld="2" subtotal="count" baseField="2" baseItem="1048828"/>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00E9963B-A18A-4163-96AA-60861500976E}" name="DataPilot8" cacheId="4" applyNumberFormats="0" applyBorderFormats="0" applyFontFormats="0" applyPatternFormats="0" applyAlignmentFormats="0" applyWidthHeightFormats="1" dataCaption="Valeurs" updatedVersion="8" minRefreshableVersion="3" enableDrill="0" useAutoFormatting="1" itemPrintTitles="1" createdVersion="8" indent="0" compact="0" compactData="0">
  <location ref="A159:C166" firstHeaderRow="1" firstDataRow="1" firstDataCol="2"/>
  <pivotFields count="3">
    <pivotField axis="axisRow" compact="0" outline="0" subtotalTop="0" showAll="0" includeNewItemsInFilter="1" sortType="ascending" defaultSubtotal="0"/>
    <pivotField axis="axisRow" compact="0" outline="0" subtotalTop="0" showAll="0" includeNewItemsInFilter="1" sortType="ascending" defaultSubtotal="0"/>
    <pivotField dataField="1" compact="0" outline="0" subtotalTop="0" showAll="0" includeNewItemsInFilter="1" defaultSubtotal="0"/>
  </pivotFields>
  <rowFields count="2">
    <field x="0"/>
    <field x="1"/>
  </rowFields>
  <dataFields count="1">
    <dataField name="Nombre de Action" fld="2" subtotal="count" baseField="2" baseItem="1048828"/>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EE513F79-E14B-4093-BE20-E9198CD8C5ED}" name="DataPilot10" cacheId="3" applyNumberFormats="0" applyBorderFormats="0" applyFontFormats="0" applyPatternFormats="0" applyAlignmentFormats="0" applyWidthHeightFormats="1" dataCaption="Valeurs" updatedVersion="8" minRefreshableVersion="3" enableDrill="0" useAutoFormatting="1" itemPrintTitles="1" createdVersion="8" indent="0" compact="0" compactData="0">
  <location ref="A170:B175" firstHeaderRow="1" firstDataRow="1" firstDataCol="1" rowPageCount="1" colPageCount="1"/>
  <pivotFields count="3">
    <pivotField axis="axisPage" compact="0" outline="0" subtotalTop="0" showAll="0" includeNewItemsInFilter="1" defaultSubtotal="0">
      <items count="1">
        <item x="0"/>
      </items>
    </pivotField>
    <pivotField axis="axisRow" compact="0" outline="0" subtotalTop="0" includeNewItemsInFilter="1" sortType="ascending" defaultSubtotal="0"/>
    <pivotField dataField="1" compact="0" outline="0" subtotalTop="0" includeNewItemsInFilter="1" defaultSubtotal="0"/>
  </pivotFields>
  <rowFields count="1">
    <field x="1"/>
  </rowFields>
  <pageFields count="1">
    <pageField fld="0" item="0" hier="-1"/>
  </pageFields>
  <dataFields count="1">
    <dataField name="Nombre de Action" fld="2" subtotal="count" baseField="2" baseItem="1048828"/>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3862361-7CA2-4C00-82A5-C15D3DC18BFE}" name="__Anonymous_Sheet_DB__2" displayName="__Anonymous_Sheet_DB__2" ref="D127:E132" headerRowCount="0" totalsRowShown="0">
  <sortState xmlns:xlrd2="http://schemas.microsoft.com/office/spreadsheetml/2017/richdata2" ref="D127:E132">
    <sortCondition descending="1" ref="E127:E132"/>
  </sortState>
  <tableColumns count="2">
    <tableColumn id="1" xr3:uid="{7AE4DFBB-49B5-477D-BF93-44882B1F66C2}" name="Colonne1"/>
    <tableColumn id="2" xr3:uid="{2406AF78-ECBB-4A1E-911D-D983EFA8A401}" name="Colonne2"/>
  </tableColumns>
  <tableStyleInfo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acct.ademe.fr/" TargetMode="External"/><Relationship Id="rId2" Type="http://schemas.openxmlformats.org/officeDocument/2006/relationships/hyperlink" Target="https://www.territoiresentransitions.fr/programme" TargetMode="External"/><Relationship Id="rId1" Type="http://schemas.openxmlformats.org/officeDocument/2006/relationships/hyperlink" Target="mailto:anne.lefranc@ademe.fr"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legifrance.gouv.fr/codes/article_lc/LEGIARTI000048249006" TargetMode="External"/><Relationship Id="rId13" Type="http://schemas.openxmlformats.org/officeDocument/2006/relationships/hyperlink" Target="https://www.cerema.fr/fr/activites/services/recycler-friches" TargetMode="External"/><Relationship Id="rId3" Type="http://schemas.openxmlformats.org/officeDocument/2006/relationships/hyperlink" Target="https://doc.cerema.fr/doc/SYRACUSE/594154/bilan-de-l-appel-a-projets-repenser-les-peripheries-commerciales" TargetMode="External"/><Relationship Id="rId7" Type="http://schemas.openxmlformats.org/officeDocument/2006/relationships/hyperlink" Target="https://www.legifrance.gouv.fr/codes/article_lc/LEGIARTI000045293792" TargetMode="External"/><Relationship Id="rId12" Type="http://schemas.openxmlformats.org/officeDocument/2006/relationships/hyperlink" Target="https://www.ecologie.gouv.fr/charte-participation-du-public" TargetMode="External"/><Relationship Id="rId2" Type="http://schemas.openxmlformats.org/officeDocument/2006/relationships/hyperlink" Target="https://www.legifrance.gouv.fr/codes/article_lc/LEGIARTI000043968275" TargetMode="External"/><Relationship Id="rId1" Type="http://schemas.openxmlformats.org/officeDocument/2006/relationships/hyperlink" Target="https://agence-cohesion-territoires.gouv.fr/sites/default/files/2020-12/2020_Vacance_commerciale_villes_moyennes-fusionn&#233;.pdf" TargetMode="External"/><Relationship Id="rId6" Type="http://schemas.openxmlformats.org/officeDocument/2006/relationships/hyperlink" Target="https://www.pyrenees-atlantiques.gouv.fr/contenu/telechargement/47349/351376/file/La_consommation_de_l_espace_projetV3.pdf" TargetMode="External"/><Relationship Id="rId11" Type="http://schemas.openxmlformats.org/officeDocument/2006/relationships/hyperlink" Target="https://artificialisation.developpement-durable.gouv.fr/sites/artificialisation/files/inline-files/ZAN_Fascicule2.pdf" TargetMode="External"/><Relationship Id="rId5" Type="http://schemas.openxmlformats.org/officeDocument/2006/relationships/hyperlink" Target="https://www.legifrance.gouv.fr/codes/article_lc/LEGIARTI000037667280/" TargetMode="External"/><Relationship Id="rId10" Type="http://schemas.openxmlformats.org/officeDocument/2006/relationships/hyperlink" Target="https://www.legifrance.gouv.fr/codes/section_lc/LEGITEXT000006074075/LEGISCTA000031211143/" TargetMode="External"/><Relationship Id="rId4" Type="http://schemas.openxmlformats.org/officeDocument/2006/relationships/hyperlink" Target="https://www.legifrance.gouv.fr/codes/article_lc/LEGIARTI000045293792" TargetMode="External"/><Relationship Id="rId9" Type="http://schemas.openxmlformats.org/officeDocument/2006/relationships/hyperlink" Target="https://www.legifrance.gouv.fr/codes/article_lc/LEGIARTI000042242951/" TargetMode="External"/></Relationships>
</file>

<file path=xl/worksheets/_rels/sheet3.xml.rels><?xml version="1.0" encoding="UTF-8" standalone="yes"?>
<Relationships xmlns="http://schemas.openxmlformats.org/package/2006/relationships"><Relationship Id="rId8" Type="http://schemas.openxmlformats.org/officeDocument/2006/relationships/pivotTable" Target="../pivotTables/pivotTable8.xml"/><Relationship Id="rId13" Type="http://schemas.openxmlformats.org/officeDocument/2006/relationships/table" Target="../tables/table1.xml"/><Relationship Id="rId3" Type="http://schemas.openxmlformats.org/officeDocument/2006/relationships/pivotTable" Target="../pivotTables/pivotTable3.xml"/><Relationship Id="rId7" Type="http://schemas.openxmlformats.org/officeDocument/2006/relationships/pivotTable" Target="../pivotTables/pivotTable7.xml"/><Relationship Id="rId12" Type="http://schemas.openxmlformats.org/officeDocument/2006/relationships/pivotTable" Target="../pivotTables/pivotTable12.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pivotTable" Target="../pivotTables/pivotTable11.xml"/><Relationship Id="rId5" Type="http://schemas.openxmlformats.org/officeDocument/2006/relationships/pivotTable" Target="../pivotTables/pivotTable5.xml"/><Relationship Id="rId10" Type="http://schemas.openxmlformats.org/officeDocument/2006/relationships/pivotTable" Target="../pivotTables/pivotTable10.xml"/><Relationship Id="rId4" Type="http://schemas.openxmlformats.org/officeDocument/2006/relationships/pivotTable" Target="../pivotTables/pivotTable4.xml"/><Relationship Id="rId9" Type="http://schemas.openxmlformats.org/officeDocument/2006/relationships/pivotTable" Target="../pivotTables/pivotTable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8325C-9C23-4739-97FD-F632A8550678}">
  <dimension ref="B1:J19"/>
  <sheetViews>
    <sheetView tabSelected="1" workbookViewId="0"/>
  </sheetViews>
  <sheetFormatPr baseColWidth="10" defaultColWidth="10.625" defaultRowHeight="12.75"/>
  <cols>
    <col min="1" max="1" width="10.625" style="1" customWidth="1"/>
    <col min="2" max="2" width="118.5" style="1" customWidth="1"/>
    <col min="3" max="3" width="10.625" style="1" customWidth="1"/>
    <col min="4" max="16384" width="10.625" style="1"/>
  </cols>
  <sheetData>
    <row r="1" spans="2:10" ht="15"/>
    <row r="2" spans="2:10" ht="53.65" customHeight="1">
      <c r="B2" s="2" t="s">
        <v>0</v>
      </c>
      <c r="C2" s="3"/>
      <c r="D2" s="3"/>
      <c r="E2" s="3"/>
      <c r="F2" s="3"/>
      <c r="G2" s="3"/>
      <c r="H2" s="3"/>
      <c r="I2" s="3"/>
      <c r="J2" s="3"/>
    </row>
    <row r="3" spans="2:10" ht="102.4" customHeight="1">
      <c r="C3" s="3"/>
      <c r="D3" s="3"/>
      <c r="E3" s="3"/>
      <c r="F3" s="3"/>
      <c r="G3" s="3"/>
      <c r="H3" s="3"/>
      <c r="I3" s="3"/>
      <c r="J3" s="3"/>
    </row>
    <row r="4" spans="2:10" ht="21">
      <c r="B4" s="4" t="s">
        <v>1</v>
      </c>
      <c r="C4" s="3"/>
      <c r="D4" s="3"/>
      <c r="E4" s="3"/>
      <c r="F4" s="3"/>
      <c r="G4" s="3"/>
      <c r="H4" s="3"/>
      <c r="I4" s="3"/>
      <c r="J4" s="3"/>
    </row>
    <row r="5" spans="2:10" ht="280.5" customHeight="1">
      <c r="B5" s="5" t="s">
        <v>2</v>
      </c>
    </row>
    <row r="6" spans="2:10" ht="21">
      <c r="B6" s="4" t="s">
        <v>3</v>
      </c>
    </row>
    <row r="7" spans="2:10" ht="74.25" customHeight="1">
      <c r="B7" s="5" t="s">
        <v>4</v>
      </c>
    </row>
    <row r="8" spans="2:10" ht="21">
      <c r="B8" s="4" t="s">
        <v>5</v>
      </c>
    </row>
    <row r="9" spans="2:10" ht="169.5" customHeight="1">
      <c r="B9" s="6" t="s">
        <v>6</v>
      </c>
    </row>
    <row r="10" spans="2:10" customFormat="1" ht="26.1" customHeight="1">
      <c r="B10" s="4" t="s">
        <v>7</v>
      </c>
      <c r="C10" s="1"/>
      <c r="D10" s="1"/>
      <c r="E10" s="1"/>
      <c r="F10" s="1"/>
      <c r="G10" s="1"/>
      <c r="H10" s="1"/>
      <c r="I10" s="1"/>
      <c r="J10" s="1"/>
    </row>
    <row r="11" spans="2:10" customFormat="1" ht="131.25" customHeight="1">
      <c r="B11" s="5" t="s">
        <v>8</v>
      </c>
      <c r="C11" s="1"/>
      <c r="D11" s="1"/>
      <c r="E11" s="1"/>
      <c r="F11" s="1"/>
      <c r="G11" s="1"/>
      <c r="H11" s="1"/>
      <c r="I11" s="1"/>
      <c r="J11" s="1"/>
    </row>
    <row r="12" spans="2:10" ht="15">
      <c r="B12" s="7" t="s">
        <v>9</v>
      </c>
    </row>
    <row r="13" spans="2:10" ht="25.5" customHeight="1">
      <c r="B13" s="4" t="s">
        <v>10</v>
      </c>
    </row>
    <row r="14" spans="2:10" ht="15">
      <c r="B14" s="8" t="s">
        <v>11</v>
      </c>
    </row>
    <row r="15" spans="2:10" ht="42.75">
      <c r="B15" s="9" t="s">
        <v>12</v>
      </c>
    </row>
    <row r="16" spans="2:10" ht="15">
      <c r="B16" s="10" t="s">
        <v>13</v>
      </c>
    </row>
    <row r="17" spans="2:2" ht="15">
      <c r="B17" s="8" t="s">
        <v>14</v>
      </c>
    </row>
    <row r="18" spans="2:2" ht="99.75">
      <c r="B18" s="9" t="s">
        <v>15</v>
      </c>
    </row>
    <row r="19" spans="2:2" ht="15">
      <c r="B19" s="10" t="s">
        <v>16</v>
      </c>
    </row>
  </sheetData>
  <hyperlinks>
    <hyperlink ref="B12" r:id="rId1" xr:uid="{4DF024CC-A0D0-410A-8B77-DB58C92C61CB}"/>
    <hyperlink ref="B16" r:id="rId2" xr:uid="{A66D91EE-E3C9-4126-B729-EAA201D5A3DF}"/>
    <hyperlink ref="B19" r:id="rId3" xr:uid="{B2ED3181-CC41-4EAF-A782-84CD7A867555}"/>
  </hyperlinks>
  <printOptions horizontalCentered="1" verticalCentered="1"/>
  <pageMargins left="0.78740157480314998" right="0.78740157480314998" top="1.149606299212599" bottom="1.149606299212599" header="0.78740157480314998" footer="0.78740157480314998"/>
  <pageSetup paperSize="0" scale="67" fitToWidth="0" fitToHeight="0" orientation="landscape" useFirstPageNumber="1" horizontalDpi="0" verticalDpi="0" copies="0"/>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C70FE-00A7-40FA-A62B-8FB94E88D94E}">
  <dimension ref="A1:Q99"/>
  <sheetViews>
    <sheetView workbookViewId="0"/>
  </sheetViews>
  <sheetFormatPr baseColWidth="10" defaultColWidth="10" defaultRowHeight="12.75"/>
  <cols>
    <col min="1" max="1" width="9.625" style="27" customWidth="1"/>
    <col min="2" max="2" width="8.5" style="27" hidden="1" customWidth="1"/>
    <col min="3" max="3" width="15.5" style="13" customWidth="1"/>
    <col min="4" max="4" width="13" style="13" customWidth="1"/>
    <col min="5" max="5" width="22.25" style="13" customWidth="1"/>
    <col min="6" max="6" width="15.875" style="13" customWidth="1"/>
    <col min="7" max="7" width="45.75" style="13" customWidth="1"/>
    <col min="8" max="8" width="15.25" style="27" customWidth="1"/>
    <col min="9" max="9" width="18.75" style="13" customWidth="1"/>
    <col min="10" max="10" width="39.875" style="13" customWidth="1"/>
    <col min="11" max="11" width="7.625" style="13" hidden="1" customWidth="1"/>
    <col min="12" max="12" width="53.75" style="13" customWidth="1"/>
    <col min="13" max="17" width="10.625" style="13" customWidth="1"/>
    <col min="18" max="18" width="10" customWidth="1"/>
  </cols>
  <sheetData>
    <row r="1" spans="1:12" ht="24">
      <c r="A1" s="11" t="s">
        <v>17</v>
      </c>
      <c r="B1" s="11" t="s">
        <v>18</v>
      </c>
      <c r="C1" s="11" t="s">
        <v>19</v>
      </c>
      <c r="D1" s="11" t="s">
        <v>20</v>
      </c>
      <c r="E1" s="11" t="s">
        <v>21</v>
      </c>
      <c r="F1" s="11" t="s">
        <v>22</v>
      </c>
      <c r="G1" s="11" t="s">
        <v>23</v>
      </c>
      <c r="H1" s="11" t="s">
        <v>24</v>
      </c>
      <c r="I1" s="11" t="s">
        <v>25</v>
      </c>
      <c r="J1" s="12" t="s">
        <v>26</v>
      </c>
      <c r="K1" s="11" t="s">
        <v>27</v>
      </c>
      <c r="L1" s="11" t="s">
        <v>28</v>
      </c>
    </row>
    <row r="2" spans="1:12" ht="28.5" hidden="1">
      <c r="A2" s="14"/>
      <c r="B2" s="14" t="str">
        <f t="shared" ref="B2:B15" si="0">IF(A2="x","x","o")</f>
        <v>o</v>
      </c>
      <c r="C2" s="15"/>
      <c r="D2" s="15"/>
      <c r="E2" s="15"/>
      <c r="F2" s="15"/>
      <c r="G2" s="15"/>
      <c r="H2" s="14">
        <v>1</v>
      </c>
      <c r="I2" s="15"/>
      <c r="J2" s="16"/>
      <c r="K2" s="16" t="str">
        <f t="shared" ref="K2:K48" si="1">IF(F2="Recommandé","Recommandé","Obligatoire")</f>
        <v>Obligatoire</v>
      </c>
      <c r="L2" s="15"/>
    </row>
    <row r="3" spans="1:12" ht="28.5" hidden="1">
      <c r="A3" s="14"/>
      <c r="B3" s="14" t="str">
        <f t="shared" si="0"/>
        <v>o</v>
      </c>
      <c r="C3" s="15"/>
      <c r="D3" s="15"/>
      <c r="E3" s="15"/>
      <c r="F3" s="15"/>
      <c r="G3" s="15"/>
      <c r="H3" s="14">
        <v>2</v>
      </c>
      <c r="I3" s="15"/>
      <c r="J3" s="16"/>
      <c r="K3" s="16" t="str">
        <f t="shared" si="1"/>
        <v>Obligatoire</v>
      </c>
      <c r="L3" s="15"/>
    </row>
    <row r="4" spans="1:12" ht="28.5" hidden="1">
      <c r="A4" s="14"/>
      <c r="B4" s="14" t="str">
        <f t="shared" si="0"/>
        <v>o</v>
      </c>
      <c r="C4" s="15"/>
      <c r="D4" s="15"/>
      <c r="E4" s="15"/>
      <c r="F4" s="15"/>
      <c r="G4" s="15"/>
      <c r="H4" s="14">
        <v>3</v>
      </c>
      <c r="I4" s="15"/>
      <c r="J4" s="16"/>
      <c r="K4" s="16" t="str">
        <f t="shared" si="1"/>
        <v>Obligatoire</v>
      </c>
      <c r="L4" s="15"/>
    </row>
    <row r="5" spans="1:12" ht="28.5" hidden="1">
      <c r="A5" s="14"/>
      <c r="B5" s="14" t="str">
        <f t="shared" si="0"/>
        <v>o</v>
      </c>
      <c r="C5" s="15"/>
      <c r="D5" s="15"/>
      <c r="E5" s="15"/>
      <c r="F5" s="15"/>
      <c r="G5" s="15"/>
      <c r="H5" s="14"/>
      <c r="I5" s="15"/>
      <c r="J5" s="16"/>
      <c r="K5" s="16" t="str">
        <f t="shared" si="1"/>
        <v>Obligatoire</v>
      </c>
      <c r="L5" s="15"/>
    </row>
    <row r="6" spans="1:12" ht="28.5" hidden="1">
      <c r="A6" s="14"/>
      <c r="B6" s="14" t="str">
        <f t="shared" si="0"/>
        <v>o</v>
      </c>
      <c r="C6" s="15"/>
      <c r="D6" s="15"/>
      <c r="E6" s="15"/>
      <c r="F6" s="15"/>
      <c r="G6" s="15"/>
      <c r="H6" s="14"/>
      <c r="I6" s="15"/>
      <c r="J6" s="16"/>
      <c r="K6" s="16" t="str">
        <f t="shared" si="1"/>
        <v>Obligatoire</v>
      </c>
      <c r="L6" s="15"/>
    </row>
    <row r="7" spans="1:12" ht="28.5" hidden="1">
      <c r="A7" s="14"/>
      <c r="B7" s="14" t="str">
        <f t="shared" si="0"/>
        <v>o</v>
      </c>
      <c r="C7" s="15"/>
      <c r="D7" s="15"/>
      <c r="E7" s="15"/>
      <c r="F7" s="15"/>
      <c r="G7" s="15"/>
      <c r="H7" s="14"/>
      <c r="I7" s="15"/>
      <c r="J7" s="16"/>
      <c r="K7" s="16" t="str">
        <f t="shared" si="1"/>
        <v>Obligatoire</v>
      </c>
      <c r="L7" s="15"/>
    </row>
    <row r="8" spans="1:12" ht="28.5" hidden="1">
      <c r="A8" s="14"/>
      <c r="B8" s="14" t="str">
        <f t="shared" si="0"/>
        <v>o</v>
      </c>
      <c r="C8" s="15"/>
      <c r="D8" s="15"/>
      <c r="E8" s="15"/>
      <c r="F8" s="17" t="s">
        <v>29</v>
      </c>
      <c r="G8" s="15"/>
      <c r="H8" s="14"/>
      <c r="I8" s="15"/>
      <c r="J8" s="16"/>
      <c r="K8" s="16" t="str">
        <f t="shared" si="1"/>
        <v>Obligatoire</v>
      </c>
      <c r="L8" s="15"/>
    </row>
    <row r="9" spans="1:12" ht="28.5" hidden="1">
      <c r="A9" s="14"/>
      <c r="B9" s="14" t="str">
        <f t="shared" si="0"/>
        <v>o</v>
      </c>
      <c r="C9" s="15"/>
      <c r="D9" s="15"/>
      <c r="E9" s="15"/>
      <c r="F9" s="16" t="s">
        <v>30</v>
      </c>
      <c r="G9" s="15"/>
      <c r="H9" s="14"/>
      <c r="I9" s="15"/>
      <c r="J9" s="16"/>
      <c r="K9" s="16" t="str">
        <f t="shared" si="1"/>
        <v>Recommandé</v>
      </c>
      <c r="L9" s="15"/>
    </row>
    <row r="10" spans="1:12" ht="28.5" hidden="1">
      <c r="A10" s="14"/>
      <c r="B10" s="14" t="str">
        <f t="shared" si="0"/>
        <v>o</v>
      </c>
      <c r="C10" s="15"/>
      <c r="D10" s="15" t="s">
        <v>31</v>
      </c>
      <c r="E10" s="15"/>
      <c r="F10" s="15"/>
      <c r="G10" s="15"/>
      <c r="H10" s="14"/>
      <c r="I10" s="15"/>
      <c r="J10" s="16"/>
      <c r="K10" s="16" t="str">
        <f t="shared" si="1"/>
        <v>Obligatoire</v>
      </c>
      <c r="L10" s="15"/>
    </row>
    <row r="11" spans="1:12" ht="28.5" hidden="1">
      <c r="A11" s="14"/>
      <c r="B11" s="14" t="str">
        <f t="shared" si="0"/>
        <v>o</v>
      </c>
      <c r="C11" s="15"/>
      <c r="D11" s="15" t="s">
        <v>32</v>
      </c>
      <c r="E11" s="15"/>
      <c r="F11" s="15"/>
      <c r="G11" s="15"/>
      <c r="H11" s="14"/>
      <c r="I11" s="15"/>
      <c r="J11" s="16"/>
      <c r="K11" s="16" t="str">
        <f t="shared" si="1"/>
        <v>Obligatoire</v>
      </c>
      <c r="L11" s="15"/>
    </row>
    <row r="12" spans="1:12" ht="28.5" hidden="1">
      <c r="A12" s="14"/>
      <c r="B12" s="14" t="str">
        <f t="shared" si="0"/>
        <v>o</v>
      </c>
      <c r="C12" s="15"/>
      <c r="D12" s="15" t="s">
        <v>33</v>
      </c>
      <c r="E12" s="15"/>
      <c r="F12" s="15"/>
      <c r="G12" s="15"/>
      <c r="H12" s="14"/>
      <c r="I12" s="15"/>
      <c r="J12" s="16"/>
      <c r="K12" s="16" t="str">
        <f t="shared" si="1"/>
        <v>Obligatoire</v>
      </c>
      <c r="L12" s="15"/>
    </row>
    <row r="13" spans="1:12" ht="28.5" hidden="1">
      <c r="A13" s="14"/>
      <c r="B13" s="14" t="str">
        <f t="shared" si="0"/>
        <v>o</v>
      </c>
      <c r="C13" s="15"/>
      <c r="D13" s="15" t="s">
        <v>34</v>
      </c>
      <c r="E13" s="15"/>
      <c r="F13" s="15"/>
      <c r="G13" s="15"/>
      <c r="H13" s="14"/>
      <c r="I13" s="15"/>
      <c r="J13" s="16"/>
      <c r="K13" s="16" t="str">
        <f t="shared" si="1"/>
        <v>Obligatoire</v>
      </c>
      <c r="L13" s="15"/>
    </row>
    <row r="14" spans="1:12" ht="28.5" hidden="1">
      <c r="A14" s="14"/>
      <c r="B14" s="14" t="str">
        <f t="shared" si="0"/>
        <v>o</v>
      </c>
      <c r="C14" s="15"/>
      <c r="D14" s="15" t="s">
        <v>35</v>
      </c>
      <c r="E14" s="15"/>
      <c r="F14" s="15"/>
      <c r="G14" s="15"/>
      <c r="H14" s="14"/>
      <c r="I14" s="15"/>
      <c r="J14" s="16"/>
      <c r="K14" s="16" t="str">
        <f t="shared" si="1"/>
        <v>Obligatoire</v>
      </c>
      <c r="L14" s="15"/>
    </row>
    <row r="15" spans="1:12" ht="28.5" hidden="1">
      <c r="A15" s="14"/>
      <c r="B15" s="14" t="str">
        <f t="shared" si="0"/>
        <v>o</v>
      </c>
      <c r="C15" s="15"/>
      <c r="D15" s="15" t="s">
        <v>36</v>
      </c>
      <c r="E15" s="15"/>
      <c r="F15" s="15"/>
      <c r="G15" s="15"/>
      <c r="H15" s="14"/>
      <c r="I15" s="15"/>
      <c r="J15" s="16"/>
      <c r="K15" s="16" t="str">
        <f t="shared" si="1"/>
        <v>Obligatoire</v>
      </c>
      <c r="L15" s="15"/>
    </row>
    <row r="16" spans="1:12" ht="28.5" hidden="1">
      <c r="A16" s="14"/>
      <c r="B16" s="14" t="s">
        <v>37</v>
      </c>
      <c r="C16" s="15" t="s">
        <v>38</v>
      </c>
      <c r="D16" s="15"/>
      <c r="E16" s="15"/>
      <c r="F16" s="15"/>
      <c r="G16" s="15"/>
      <c r="H16" s="14"/>
      <c r="I16" s="15"/>
      <c r="J16" s="16"/>
      <c r="K16" s="16" t="str">
        <f t="shared" si="1"/>
        <v>Obligatoire</v>
      </c>
      <c r="L16" s="15"/>
    </row>
    <row r="17" spans="1:12" ht="28.5" hidden="1">
      <c r="A17" s="14"/>
      <c r="B17" s="14" t="s">
        <v>37</v>
      </c>
      <c r="C17" s="15" t="s">
        <v>39</v>
      </c>
      <c r="D17" s="15"/>
      <c r="E17" s="15"/>
      <c r="F17" s="15"/>
      <c r="G17" s="15"/>
      <c r="H17" s="14"/>
      <c r="I17" s="15"/>
      <c r="J17" s="16"/>
      <c r="K17" s="16" t="str">
        <f t="shared" si="1"/>
        <v>Obligatoire</v>
      </c>
      <c r="L17" s="15"/>
    </row>
    <row r="18" spans="1:12" ht="28.5" hidden="1">
      <c r="A18" s="14"/>
      <c r="B18" s="14" t="s">
        <v>37</v>
      </c>
      <c r="C18" s="15" t="s">
        <v>40</v>
      </c>
      <c r="D18" s="15"/>
      <c r="E18" s="15"/>
      <c r="F18" s="15"/>
      <c r="G18" s="15"/>
      <c r="H18" s="14"/>
      <c r="I18" s="15"/>
      <c r="J18" s="16"/>
      <c r="K18" s="16" t="str">
        <f t="shared" si="1"/>
        <v>Obligatoire</v>
      </c>
      <c r="L18" s="15"/>
    </row>
    <row r="19" spans="1:12" ht="57">
      <c r="A19" s="14" t="s">
        <v>41</v>
      </c>
      <c r="B19" s="14" t="str">
        <f t="shared" ref="B19:B48" si="2">IF(A19="x","x","o")</f>
        <v>x</v>
      </c>
      <c r="C19" s="16" t="s">
        <v>38</v>
      </c>
      <c r="D19" s="16" t="s">
        <v>42</v>
      </c>
      <c r="E19" s="18" t="s">
        <v>43</v>
      </c>
      <c r="F19" s="16" t="s">
        <v>30</v>
      </c>
      <c r="G19" s="18" t="s">
        <v>44</v>
      </c>
      <c r="H19" s="19">
        <v>2</v>
      </c>
      <c r="I19" s="20" t="s">
        <v>45</v>
      </c>
      <c r="J19" s="16" t="s">
        <v>46</v>
      </c>
      <c r="K19" s="16" t="str">
        <f t="shared" si="1"/>
        <v>Recommandé</v>
      </c>
      <c r="L19" s="16" t="s">
        <v>47</v>
      </c>
    </row>
    <row r="20" spans="1:12" ht="85.5">
      <c r="A20" s="14"/>
      <c r="B20" s="14" t="str">
        <f t="shared" si="2"/>
        <v>o</v>
      </c>
      <c r="C20" s="16" t="s">
        <v>38</v>
      </c>
      <c r="D20" s="16" t="s">
        <v>42</v>
      </c>
      <c r="E20" s="16" t="s">
        <v>48</v>
      </c>
      <c r="F20" s="16" t="s">
        <v>29</v>
      </c>
      <c r="G20" s="16" t="s">
        <v>49</v>
      </c>
      <c r="H20" s="19">
        <v>1</v>
      </c>
      <c r="I20" s="20" t="s">
        <v>50</v>
      </c>
      <c r="J20" s="16" t="s">
        <v>51</v>
      </c>
      <c r="K20" s="16" t="str">
        <f t="shared" si="1"/>
        <v>Obligatoire</v>
      </c>
      <c r="L20" s="16" t="s">
        <v>52</v>
      </c>
    </row>
    <row r="21" spans="1:12" ht="128.25">
      <c r="A21" s="14" t="s">
        <v>41</v>
      </c>
      <c r="B21" s="14" t="str">
        <f t="shared" si="2"/>
        <v>x</v>
      </c>
      <c r="C21" s="16" t="s">
        <v>38</v>
      </c>
      <c r="D21" s="16" t="s">
        <v>33</v>
      </c>
      <c r="E21" s="16" t="s">
        <v>53</v>
      </c>
      <c r="F21" s="16" t="s">
        <v>54</v>
      </c>
      <c r="G21" s="16" t="s">
        <v>55</v>
      </c>
      <c r="H21" s="19">
        <v>2</v>
      </c>
      <c r="I21" s="16"/>
      <c r="J21" s="18" t="s">
        <v>56</v>
      </c>
      <c r="K21" s="16" t="str">
        <f t="shared" si="1"/>
        <v>Obligatoire</v>
      </c>
      <c r="L21" s="16"/>
    </row>
    <row r="22" spans="1:12" ht="71.25">
      <c r="A22" s="14"/>
      <c r="B22" s="14" t="str">
        <f t="shared" si="2"/>
        <v>o</v>
      </c>
      <c r="C22" s="16" t="s">
        <v>38</v>
      </c>
      <c r="D22" s="16" t="s">
        <v>33</v>
      </c>
      <c r="E22" s="16" t="s">
        <v>57</v>
      </c>
      <c r="F22" s="16" t="s">
        <v>30</v>
      </c>
      <c r="G22" s="16" t="s">
        <v>58</v>
      </c>
      <c r="H22" s="19">
        <v>1</v>
      </c>
      <c r="I22" s="16"/>
      <c r="J22" s="16" t="s">
        <v>59</v>
      </c>
      <c r="K22" s="16" t="str">
        <f t="shared" si="1"/>
        <v>Recommandé</v>
      </c>
      <c r="L22" s="16"/>
    </row>
    <row r="23" spans="1:12" ht="114">
      <c r="A23" s="14"/>
      <c r="B23" s="14" t="str">
        <f t="shared" si="2"/>
        <v>o</v>
      </c>
      <c r="C23" s="16" t="s">
        <v>38</v>
      </c>
      <c r="D23" s="16" t="s">
        <v>33</v>
      </c>
      <c r="E23" s="16" t="s">
        <v>60</v>
      </c>
      <c r="F23" s="16" t="s">
        <v>54</v>
      </c>
      <c r="G23" s="18" t="s">
        <v>61</v>
      </c>
      <c r="H23" s="21">
        <v>2</v>
      </c>
      <c r="I23" s="20" t="s">
        <v>62</v>
      </c>
      <c r="J23" s="18" t="str">
        <f>"- Cartofriches pour repérer les friches
- MUTAFRICHES pour appréhender les usages futurs
- BENEFICHES pour mesurer les impacts socio-économiques et environnementaux"</f>
        <v>- Cartofriches pour repérer les friches
- MUTAFRICHES pour appréhender les usages futurs
- BENEFICHES pour mesurer les impacts socio-économiques et environnementaux</v>
      </c>
      <c r="K23" s="16" t="str">
        <f t="shared" si="1"/>
        <v>Obligatoire</v>
      </c>
      <c r="L23" s="18" t="s">
        <v>63</v>
      </c>
    </row>
    <row r="24" spans="1:12" ht="71.25">
      <c r="A24" s="14"/>
      <c r="B24" s="14" t="str">
        <f t="shared" si="2"/>
        <v>o</v>
      </c>
      <c r="C24" s="16" t="s">
        <v>38</v>
      </c>
      <c r="D24" s="16" t="s">
        <v>33</v>
      </c>
      <c r="E24" s="16" t="s">
        <v>64</v>
      </c>
      <c r="F24" s="16" t="s">
        <v>54</v>
      </c>
      <c r="G24" s="18" t="s">
        <v>65</v>
      </c>
      <c r="H24" s="19">
        <v>2</v>
      </c>
      <c r="I24" s="16" t="s">
        <v>66</v>
      </c>
      <c r="J24" s="16" t="s">
        <v>67</v>
      </c>
      <c r="K24" s="16" t="str">
        <f t="shared" si="1"/>
        <v>Obligatoire</v>
      </c>
      <c r="L24" s="16" t="s">
        <v>68</v>
      </c>
    </row>
    <row r="25" spans="1:12" ht="128.25">
      <c r="A25" s="14" t="s">
        <v>41</v>
      </c>
      <c r="B25" s="14" t="str">
        <f t="shared" si="2"/>
        <v>x</v>
      </c>
      <c r="C25" s="16" t="s">
        <v>38</v>
      </c>
      <c r="D25" s="16" t="s">
        <v>33</v>
      </c>
      <c r="E25" s="16" t="s">
        <v>69</v>
      </c>
      <c r="F25" s="16" t="s">
        <v>54</v>
      </c>
      <c r="G25" s="18" t="s">
        <v>70</v>
      </c>
      <c r="H25" s="19">
        <v>2</v>
      </c>
      <c r="I25" s="20" t="s">
        <v>71</v>
      </c>
      <c r="J25" s="16" t="s">
        <v>72</v>
      </c>
      <c r="K25" s="16" t="str">
        <f t="shared" si="1"/>
        <v>Obligatoire</v>
      </c>
      <c r="L25" s="16" t="s">
        <v>73</v>
      </c>
    </row>
    <row r="26" spans="1:12" ht="99.75">
      <c r="A26" s="14"/>
      <c r="B26" s="14" t="str">
        <f t="shared" si="2"/>
        <v>o</v>
      </c>
      <c r="C26" s="16" t="s">
        <v>38</v>
      </c>
      <c r="D26" s="16" t="s">
        <v>33</v>
      </c>
      <c r="E26" s="16" t="s">
        <v>74</v>
      </c>
      <c r="F26" s="16" t="s">
        <v>30</v>
      </c>
      <c r="G26" s="16" t="s">
        <v>75</v>
      </c>
      <c r="H26" s="19">
        <v>2</v>
      </c>
      <c r="I26" s="16" t="s">
        <v>66</v>
      </c>
      <c r="J26" s="16" t="s">
        <v>76</v>
      </c>
      <c r="K26" s="16" t="str">
        <f t="shared" si="1"/>
        <v>Recommandé</v>
      </c>
      <c r="L26" s="16"/>
    </row>
    <row r="27" spans="1:12" ht="85.5">
      <c r="A27" s="14"/>
      <c r="B27" s="14" t="str">
        <f t="shared" si="2"/>
        <v>o</v>
      </c>
      <c r="C27" s="16" t="s">
        <v>38</v>
      </c>
      <c r="D27" s="16" t="s">
        <v>33</v>
      </c>
      <c r="E27" s="16" t="s">
        <v>77</v>
      </c>
      <c r="F27" s="16" t="s">
        <v>30</v>
      </c>
      <c r="G27" s="16" t="s">
        <v>78</v>
      </c>
      <c r="H27" s="19">
        <v>1</v>
      </c>
      <c r="I27" s="16"/>
      <c r="J27" s="16" t="s">
        <v>79</v>
      </c>
      <c r="K27" s="16" t="str">
        <f t="shared" si="1"/>
        <v>Recommandé</v>
      </c>
      <c r="L27" s="16" t="s">
        <v>80</v>
      </c>
    </row>
    <row r="28" spans="1:12" ht="42.75">
      <c r="A28" s="14" t="s">
        <v>41</v>
      </c>
      <c r="B28" s="14" t="str">
        <f t="shared" si="2"/>
        <v>x</v>
      </c>
      <c r="C28" s="16" t="s">
        <v>38</v>
      </c>
      <c r="D28" s="16" t="s">
        <v>33</v>
      </c>
      <c r="E28" s="16" t="s">
        <v>81</v>
      </c>
      <c r="F28" s="16" t="s">
        <v>30</v>
      </c>
      <c r="G28" s="16" t="s">
        <v>82</v>
      </c>
      <c r="H28" s="19">
        <v>3</v>
      </c>
      <c r="I28" s="20" t="s">
        <v>83</v>
      </c>
      <c r="J28" s="16" t="s">
        <v>84</v>
      </c>
      <c r="K28" s="16" t="str">
        <f t="shared" si="1"/>
        <v>Recommandé</v>
      </c>
      <c r="L28" s="18" t="s">
        <v>85</v>
      </c>
    </row>
    <row r="29" spans="1:12" ht="114">
      <c r="A29" s="14" t="s">
        <v>41</v>
      </c>
      <c r="B29" s="14" t="str">
        <f t="shared" si="2"/>
        <v>x</v>
      </c>
      <c r="C29" s="16" t="s">
        <v>38</v>
      </c>
      <c r="D29" s="16" t="s">
        <v>35</v>
      </c>
      <c r="E29" s="16" t="s">
        <v>86</v>
      </c>
      <c r="F29" s="16" t="s">
        <v>29</v>
      </c>
      <c r="G29" s="16" t="s">
        <v>87</v>
      </c>
      <c r="H29" s="19">
        <v>1</v>
      </c>
      <c r="I29" s="16"/>
      <c r="J29" s="18" t="s">
        <v>88</v>
      </c>
      <c r="K29" s="16" t="str">
        <f t="shared" si="1"/>
        <v>Obligatoire</v>
      </c>
      <c r="L29" s="16"/>
    </row>
    <row r="30" spans="1:12" ht="28.5">
      <c r="A30" s="14"/>
      <c r="B30" s="14" t="str">
        <f t="shared" si="2"/>
        <v>o</v>
      </c>
      <c r="C30" s="16" t="s">
        <v>38</v>
      </c>
      <c r="D30" s="16" t="s">
        <v>35</v>
      </c>
      <c r="E30" s="16" t="s">
        <v>89</v>
      </c>
      <c r="F30" s="16" t="s">
        <v>30</v>
      </c>
      <c r="G30" s="16" t="s">
        <v>90</v>
      </c>
      <c r="H30" s="19">
        <v>3</v>
      </c>
      <c r="I30" s="16"/>
      <c r="J30" s="16" t="s">
        <v>91</v>
      </c>
      <c r="K30" s="16" t="str">
        <f t="shared" si="1"/>
        <v>Recommandé</v>
      </c>
      <c r="L30" s="16"/>
    </row>
    <row r="31" spans="1:12" ht="42.75">
      <c r="A31" s="14" t="s">
        <v>41</v>
      </c>
      <c r="B31" s="14" t="str">
        <f t="shared" si="2"/>
        <v>x</v>
      </c>
      <c r="C31" s="16" t="s">
        <v>38</v>
      </c>
      <c r="D31" s="16" t="s">
        <v>36</v>
      </c>
      <c r="E31" s="16" t="s">
        <v>92</v>
      </c>
      <c r="F31" s="16" t="s">
        <v>30</v>
      </c>
      <c r="G31" s="16" t="s">
        <v>93</v>
      </c>
      <c r="H31" s="19">
        <v>3</v>
      </c>
      <c r="I31" s="16"/>
      <c r="J31" s="16" t="s">
        <v>94</v>
      </c>
      <c r="K31" s="16" t="str">
        <f t="shared" si="1"/>
        <v>Recommandé</v>
      </c>
      <c r="L31" s="16"/>
    </row>
    <row r="32" spans="1:12" ht="42.75">
      <c r="A32" s="14"/>
      <c r="B32" s="14" t="str">
        <f t="shared" si="2"/>
        <v>o</v>
      </c>
      <c r="C32" s="16" t="s">
        <v>38</v>
      </c>
      <c r="D32" s="16" t="s">
        <v>36</v>
      </c>
      <c r="E32" s="16" t="s">
        <v>95</v>
      </c>
      <c r="F32" s="16" t="s">
        <v>96</v>
      </c>
      <c r="G32" s="16" t="s">
        <v>97</v>
      </c>
      <c r="H32" s="19">
        <v>3</v>
      </c>
      <c r="I32" s="20" t="s">
        <v>98</v>
      </c>
      <c r="J32" s="18" t="s">
        <v>99</v>
      </c>
      <c r="K32" s="16" t="str">
        <f t="shared" si="1"/>
        <v>Obligatoire</v>
      </c>
      <c r="L32" s="18"/>
    </row>
    <row r="33" spans="1:12" ht="85.5">
      <c r="A33" s="14" t="s">
        <v>41</v>
      </c>
      <c r="B33" s="14" t="str">
        <f t="shared" si="2"/>
        <v>x</v>
      </c>
      <c r="C33" s="16" t="s">
        <v>38</v>
      </c>
      <c r="D33" s="16" t="s">
        <v>36</v>
      </c>
      <c r="E33" s="16" t="s">
        <v>100</v>
      </c>
      <c r="F33" s="16" t="s">
        <v>30</v>
      </c>
      <c r="G33" s="18" t="s">
        <v>101</v>
      </c>
      <c r="H33" s="19">
        <v>3</v>
      </c>
      <c r="I33" s="16"/>
      <c r="J33" s="16" t="s">
        <v>102</v>
      </c>
      <c r="K33" s="16" t="str">
        <f t="shared" si="1"/>
        <v>Recommandé</v>
      </c>
      <c r="L33" s="16"/>
    </row>
    <row r="34" spans="1:12" ht="57">
      <c r="A34" s="14"/>
      <c r="B34" s="14" t="str">
        <f t="shared" si="2"/>
        <v>o</v>
      </c>
      <c r="C34" s="16" t="s">
        <v>38</v>
      </c>
      <c r="D34" s="16" t="s">
        <v>36</v>
      </c>
      <c r="E34" s="16" t="s">
        <v>103</v>
      </c>
      <c r="F34" s="16" t="s">
        <v>30</v>
      </c>
      <c r="G34" s="16" t="s">
        <v>104</v>
      </c>
      <c r="H34" s="19">
        <v>3</v>
      </c>
      <c r="I34" s="16"/>
      <c r="J34" s="16" t="s">
        <v>105</v>
      </c>
      <c r="K34" s="16" t="str">
        <f t="shared" si="1"/>
        <v>Recommandé</v>
      </c>
      <c r="L34" s="16"/>
    </row>
    <row r="35" spans="1:12" ht="71.25">
      <c r="A35" s="14" t="s">
        <v>41</v>
      </c>
      <c r="B35" s="14" t="str">
        <f t="shared" si="2"/>
        <v>x</v>
      </c>
      <c r="C35" s="16" t="s">
        <v>38</v>
      </c>
      <c r="D35" s="16" t="s">
        <v>36</v>
      </c>
      <c r="E35" s="18" t="s">
        <v>106</v>
      </c>
      <c r="F35" s="16" t="s">
        <v>30</v>
      </c>
      <c r="G35" s="22" t="s">
        <v>107</v>
      </c>
      <c r="H35" s="19">
        <v>3</v>
      </c>
      <c r="I35" s="16"/>
      <c r="J35" s="23" t="s">
        <v>108</v>
      </c>
      <c r="K35" s="16" t="str">
        <f t="shared" si="1"/>
        <v>Recommandé</v>
      </c>
      <c r="L35" s="16"/>
    </row>
    <row r="36" spans="1:12" ht="42.75">
      <c r="A36" s="14" t="s">
        <v>41</v>
      </c>
      <c r="B36" s="14" t="str">
        <f t="shared" si="2"/>
        <v>x</v>
      </c>
      <c r="C36" s="16" t="s">
        <v>38</v>
      </c>
      <c r="D36" s="16" t="s">
        <v>34</v>
      </c>
      <c r="E36" s="16" t="s">
        <v>109</v>
      </c>
      <c r="F36" s="16" t="s">
        <v>30</v>
      </c>
      <c r="G36" s="16" t="s">
        <v>110</v>
      </c>
      <c r="H36" s="19">
        <v>1</v>
      </c>
      <c r="I36" s="16"/>
      <c r="J36" s="16"/>
      <c r="K36" s="16" t="str">
        <f t="shared" si="1"/>
        <v>Recommandé</v>
      </c>
      <c r="L36" s="16" t="s">
        <v>111</v>
      </c>
    </row>
    <row r="37" spans="1:12" ht="42.75">
      <c r="A37" s="14" t="s">
        <v>41</v>
      </c>
      <c r="B37" s="14" t="str">
        <f t="shared" si="2"/>
        <v>x</v>
      </c>
      <c r="C37" s="16" t="s">
        <v>39</v>
      </c>
      <c r="D37" s="16" t="s">
        <v>35</v>
      </c>
      <c r="E37" s="16" t="s">
        <v>112</v>
      </c>
      <c r="F37" s="16" t="s">
        <v>29</v>
      </c>
      <c r="G37" s="16" t="s">
        <v>113</v>
      </c>
      <c r="H37" s="19">
        <v>1</v>
      </c>
      <c r="I37" s="16"/>
      <c r="J37" s="16" t="s">
        <v>114</v>
      </c>
      <c r="K37" s="16" t="str">
        <f t="shared" si="1"/>
        <v>Obligatoire</v>
      </c>
      <c r="L37" s="16"/>
    </row>
    <row r="38" spans="1:12" ht="57">
      <c r="A38" s="14" t="s">
        <v>41</v>
      </c>
      <c r="B38" s="14" t="str">
        <f t="shared" si="2"/>
        <v>x</v>
      </c>
      <c r="C38" s="16" t="s">
        <v>39</v>
      </c>
      <c r="D38" s="16" t="s">
        <v>35</v>
      </c>
      <c r="E38" s="16" t="s">
        <v>115</v>
      </c>
      <c r="F38" s="24" t="s">
        <v>29</v>
      </c>
      <c r="G38" s="16" t="s">
        <v>116</v>
      </c>
      <c r="H38" s="19">
        <v>2</v>
      </c>
      <c r="I38"/>
      <c r="J38" s="25" t="s">
        <v>117</v>
      </c>
      <c r="K38" s="16" t="str">
        <f t="shared" si="1"/>
        <v>Obligatoire</v>
      </c>
      <c r="L38" s="16" t="s">
        <v>118</v>
      </c>
    </row>
    <row r="39" spans="1:12" ht="156.75">
      <c r="A39" s="14"/>
      <c r="B39" s="14" t="str">
        <f t="shared" si="2"/>
        <v>o</v>
      </c>
      <c r="C39" s="16" t="s">
        <v>39</v>
      </c>
      <c r="D39" s="16" t="s">
        <v>32</v>
      </c>
      <c r="E39" s="16" t="s">
        <v>119</v>
      </c>
      <c r="F39" s="16" t="s">
        <v>120</v>
      </c>
      <c r="G39" s="16" t="s">
        <v>121</v>
      </c>
      <c r="H39" s="19">
        <v>2</v>
      </c>
      <c r="I39" s="20" t="s">
        <v>122</v>
      </c>
      <c r="J39" s="16" t="s">
        <v>123</v>
      </c>
      <c r="K39" s="16" t="str">
        <f t="shared" si="1"/>
        <v>Obligatoire</v>
      </c>
      <c r="L39" s="16" t="s">
        <v>124</v>
      </c>
    </row>
    <row r="40" spans="1:12" ht="114">
      <c r="A40" s="14"/>
      <c r="B40" s="14" t="str">
        <f t="shared" si="2"/>
        <v>o</v>
      </c>
      <c r="C40" s="16" t="s">
        <v>39</v>
      </c>
      <c r="D40" s="16" t="s">
        <v>33</v>
      </c>
      <c r="E40" s="16" t="s">
        <v>125</v>
      </c>
      <c r="F40" s="16" t="s">
        <v>30</v>
      </c>
      <c r="G40" s="16" t="s">
        <v>126</v>
      </c>
      <c r="H40" s="19">
        <v>2</v>
      </c>
      <c r="I40" s="20" t="s">
        <v>127</v>
      </c>
      <c r="J40" s="16"/>
      <c r="K40" s="16" t="str">
        <f t="shared" si="1"/>
        <v>Recommandé</v>
      </c>
      <c r="L40" s="16" t="s">
        <v>128</v>
      </c>
    </row>
    <row r="41" spans="1:12" ht="128.25">
      <c r="A41" s="14"/>
      <c r="B41" s="14" t="str">
        <f t="shared" si="2"/>
        <v>o</v>
      </c>
      <c r="C41" s="16" t="s">
        <v>39</v>
      </c>
      <c r="D41" s="16" t="s">
        <v>34</v>
      </c>
      <c r="E41" s="16" t="s">
        <v>129</v>
      </c>
      <c r="F41" s="16" t="s">
        <v>29</v>
      </c>
      <c r="G41" s="16" t="s">
        <v>130</v>
      </c>
      <c r="H41" s="19">
        <v>2</v>
      </c>
      <c r="I41" s="20" t="s">
        <v>131</v>
      </c>
      <c r="J41" s="18" t="s">
        <v>132</v>
      </c>
      <c r="K41" s="16" t="str">
        <f t="shared" si="1"/>
        <v>Obligatoire</v>
      </c>
      <c r="L41" s="18"/>
    </row>
    <row r="42" spans="1:12" ht="42.75">
      <c r="A42" s="14" t="s">
        <v>41</v>
      </c>
      <c r="B42" s="14" t="str">
        <f t="shared" si="2"/>
        <v>x</v>
      </c>
      <c r="C42" s="16" t="s">
        <v>39</v>
      </c>
      <c r="D42" s="16" t="s">
        <v>34</v>
      </c>
      <c r="E42" s="16" t="s">
        <v>133</v>
      </c>
      <c r="F42" s="16" t="s">
        <v>29</v>
      </c>
      <c r="G42" s="18" t="s">
        <v>134</v>
      </c>
      <c r="H42" s="19">
        <v>2</v>
      </c>
      <c r="I42" s="16"/>
      <c r="J42" s="18"/>
      <c r="K42" s="16" t="str">
        <f t="shared" si="1"/>
        <v>Obligatoire</v>
      </c>
      <c r="L42" s="16"/>
    </row>
    <row r="43" spans="1:12" ht="71.25">
      <c r="A43" s="14" t="s">
        <v>41</v>
      </c>
      <c r="B43" s="14" t="str">
        <f t="shared" si="2"/>
        <v>x</v>
      </c>
      <c r="C43" s="16" t="s">
        <v>39</v>
      </c>
      <c r="D43" s="16" t="s">
        <v>36</v>
      </c>
      <c r="E43" s="16" t="s">
        <v>135</v>
      </c>
      <c r="F43" s="16" t="s">
        <v>30</v>
      </c>
      <c r="G43" s="16" t="s">
        <v>136</v>
      </c>
      <c r="H43" s="19">
        <v>2</v>
      </c>
      <c r="I43" s="18"/>
      <c r="J43" s="23" t="s">
        <v>137</v>
      </c>
      <c r="K43" s="16" t="str">
        <f t="shared" si="1"/>
        <v>Recommandé</v>
      </c>
      <c r="L43" s="16" t="s">
        <v>138</v>
      </c>
    </row>
    <row r="44" spans="1:12" ht="57">
      <c r="A44" s="14"/>
      <c r="B44" s="14" t="str">
        <f t="shared" si="2"/>
        <v>o</v>
      </c>
      <c r="C44" s="16" t="s">
        <v>139</v>
      </c>
      <c r="D44" s="16" t="s">
        <v>42</v>
      </c>
      <c r="E44" s="16" t="s">
        <v>140</v>
      </c>
      <c r="F44" s="16" t="s">
        <v>30</v>
      </c>
      <c r="G44" s="18" t="s">
        <v>141</v>
      </c>
      <c r="H44" s="19">
        <v>1</v>
      </c>
      <c r="I44" s="20" t="s">
        <v>142</v>
      </c>
      <c r="J44" s="16" t="s">
        <v>143</v>
      </c>
      <c r="K44" s="16" t="str">
        <f t="shared" si="1"/>
        <v>Recommandé</v>
      </c>
      <c r="L44" s="16" t="s">
        <v>144</v>
      </c>
    </row>
    <row r="45" spans="1:12" ht="42.75">
      <c r="A45" s="14"/>
      <c r="B45" s="14" t="str">
        <f t="shared" si="2"/>
        <v>o</v>
      </c>
      <c r="C45" s="16" t="s">
        <v>139</v>
      </c>
      <c r="D45" s="16" t="s">
        <v>32</v>
      </c>
      <c r="E45" s="16" t="s">
        <v>145</v>
      </c>
      <c r="F45" s="16" t="s">
        <v>30</v>
      </c>
      <c r="G45" s="16" t="s">
        <v>146</v>
      </c>
      <c r="H45" s="19">
        <v>3</v>
      </c>
      <c r="I45" s="16"/>
      <c r="J45" s="16"/>
      <c r="K45" s="16" t="str">
        <f t="shared" si="1"/>
        <v>Recommandé</v>
      </c>
      <c r="L45" s="16"/>
    </row>
    <row r="46" spans="1:12" ht="42.75">
      <c r="A46" s="14"/>
      <c r="B46" s="14" t="str">
        <f t="shared" si="2"/>
        <v>o</v>
      </c>
      <c r="C46" s="16" t="s">
        <v>139</v>
      </c>
      <c r="D46" s="16" t="s">
        <v>32</v>
      </c>
      <c r="E46" s="16" t="s">
        <v>147</v>
      </c>
      <c r="F46" s="16" t="s">
        <v>30</v>
      </c>
      <c r="G46" s="16" t="s">
        <v>148</v>
      </c>
      <c r="H46" s="19">
        <v>1</v>
      </c>
      <c r="I46" s="16"/>
      <c r="J46" s="9" t="s">
        <v>149</v>
      </c>
      <c r="K46" s="16" t="str">
        <f t="shared" si="1"/>
        <v>Recommandé</v>
      </c>
      <c r="L46" s="16"/>
    </row>
    <row r="47" spans="1:12" ht="42.75">
      <c r="A47" s="14" t="s">
        <v>41</v>
      </c>
      <c r="B47" s="14" t="str">
        <f t="shared" si="2"/>
        <v>x</v>
      </c>
      <c r="C47" s="16" t="s">
        <v>139</v>
      </c>
      <c r="D47" s="16" t="s">
        <v>32</v>
      </c>
      <c r="E47" s="16" t="s">
        <v>150</v>
      </c>
      <c r="F47" s="16" t="s">
        <v>30</v>
      </c>
      <c r="G47" s="16" t="s">
        <v>151</v>
      </c>
      <c r="H47" s="19">
        <v>3</v>
      </c>
      <c r="I47" s="16"/>
      <c r="J47" s="16"/>
      <c r="K47" s="16" t="str">
        <f t="shared" si="1"/>
        <v>Recommandé</v>
      </c>
      <c r="L47" s="16"/>
    </row>
    <row r="48" spans="1:12" ht="28.5">
      <c r="A48" s="14" t="s">
        <v>41</v>
      </c>
      <c r="B48" s="14" t="str">
        <f t="shared" si="2"/>
        <v>x</v>
      </c>
      <c r="C48" s="16" t="s">
        <v>139</v>
      </c>
      <c r="D48" s="16" t="s">
        <v>34</v>
      </c>
      <c r="E48" s="16" t="s">
        <v>129</v>
      </c>
      <c r="F48" s="16" t="s">
        <v>30</v>
      </c>
      <c r="G48" s="16" t="s">
        <v>152</v>
      </c>
      <c r="H48" s="19">
        <v>2</v>
      </c>
      <c r="I48" s="16"/>
      <c r="J48" s="16"/>
      <c r="K48" s="16" t="str">
        <f t="shared" si="1"/>
        <v>Recommandé</v>
      </c>
      <c r="L48" s="16"/>
    </row>
    <row r="49" spans="1:17" ht="14.25">
      <c r="A49" s="26"/>
      <c r="B49" s="14"/>
      <c r="C49" s="3"/>
      <c r="D49" s="3"/>
      <c r="E49" s="3"/>
      <c r="F49" s="3"/>
      <c r="G49" s="3"/>
      <c r="H49" s="3"/>
      <c r="I49" s="3"/>
      <c r="J49" s="3"/>
      <c r="K49" s="3"/>
      <c r="L49" s="3"/>
      <c r="M49" s="3"/>
      <c r="N49" s="3"/>
      <c r="O49" s="3"/>
      <c r="P49" s="3"/>
      <c r="Q49" s="3"/>
    </row>
    <row r="50" spans="1:17" ht="14.25">
      <c r="A50" s="26"/>
      <c r="B50" s="14" t="str">
        <f t="shared" ref="B50:B81" si="3">IF(A50="x","x","o")</f>
        <v>o</v>
      </c>
      <c r="C50" s="3"/>
      <c r="D50" s="3"/>
      <c r="E50" s="3"/>
      <c r="F50" s="3"/>
      <c r="G50" s="3"/>
      <c r="H50" s="3"/>
      <c r="I50" s="3"/>
      <c r="J50" s="3"/>
      <c r="K50" s="3"/>
      <c r="L50" s="3"/>
      <c r="M50" s="3"/>
      <c r="N50" s="3"/>
      <c r="O50" s="3"/>
      <c r="P50" s="3"/>
      <c r="Q50" s="3"/>
    </row>
    <row r="51" spans="1:17" ht="14.25">
      <c r="A51" s="26"/>
      <c r="B51" s="14" t="str">
        <f t="shared" si="3"/>
        <v>o</v>
      </c>
      <c r="C51" s="3"/>
      <c r="D51" s="3"/>
      <c r="E51" s="3"/>
      <c r="F51" s="3"/>
      <c r="G51" s="3"/>
      <c r="H51" s="3"/>
      <c r="I51" s="3"/>
      <c r="J51" s="3"/>
      <c r="K51" s="3"/>
      <c r="L51" s="3"/>
      <c r="M51" s="3"/>
      <c r="N51" s="3"/>
      <c r="O51" s="3"/>
      <c r="P51" s="3"/>
      <c r="Q51" s="3"/>
    </row>
    <row r="52" spans="1:17" ht="14.25">
      <c r="A52" s="26"/>
      <c r="B52" s="14" t="str">
        <f t="shared" si="3"/>
        <v>o</v>
      </c>
      <c r="C52" s="3"/>
      <c r="D52" s="3"/>
      <c r="E52" s="3"/>
      <c r="F52" s="3"/>
      <c r="G52" s="3"/>
      <c r="H52" s="3"/>
      <c r="I52" s="3"/>
      <c r="J52" s="3"/>
      <c r="K52" s="3"/>
      <c r="L52" s="3"/>
      <c r="M52" s="3"/>
      <c r="N52" s="3"/>
      <c r="O52" s="3"/>
      <c r="P52" s="3"/>
      <c r="Q52" s="3"/>
    </row>
    <row r="53" spans="1:17" ht="14.25">
      <c r="A53" s="26"/>
      <c r="B53" s="14" t="str">
        <f t="shared" si="3"/>
        <v>o</v>
      </c>
      <c r="C53" s="3"/>
      <c r="D53" s="3"/>
      <c r="E53" s="3"/>
      <c r="F53" s="3"/>
      <c r="G53" s="3"/>
      <c r="H53" s="3"/>
      <c r="I53" s="3"/>
      <c r="J53" s="3"/>
      <c r="K53" s="3"/>
      <c r="L53" s="3"/>
      <c r="M53" s="3"/>
      <c r="N53" s="3"/>
      <c r="O53" s="3"/>
      <c r="P53" s="3"/>
      <c r="Q53" s="3"/>
    </row>
    <row r="54" spans="1:17" ht="14.25">
      <c r="A54" s="26"/>
      <c r="B54" s="14" t="str">
        <f t="shared" si="3"/>
        <v>o</v>
      </c>
      <c r="C54" s="3"/>
      <c r="D54" s="3"/>
      <c r="E54" s="3"/>
      <c r="F54" s="3"/>
      <c r="G54" s="3"/>
      <c r="H54" s="3"/>
      <c r="I54" s="3"/>
      <c r="J54" s="3"/>
      <c r="K54" s="3"/>
      <c r="L54" s="3"/>
      <c r="M54" s="3"/>
      <c r="N54" s="3"/>
      <c r="O54" s="3"/>
      <c r="P54" s="3"/>
      <c r="Q54" s="3"/>
    </row>
    <row r="55" spans="1:17" ht="14.25">
      <c r="A55" s="26"/>
      <c r="B55" s="14" t="str">
        <f t="shared" si="3"/>
        <v>o</v>
      </c>
      <c r="C55" s="3"/>
      <c r="D55" s="3"/>
      <c r="E55" s="3"/>
      <c r="F55" s="3"/>
      <c r="G55" s="3"/>
      <c r="H55" s="3"/>
      <c r="I55" s="3"/>
      <c r="J55" s="3"/>
      <c r="K55" s="3"/>
      <c r="L55" s="3"/>
      <c r="M55" s="3"/>
      <c r="N55" s="3"/>
      <c r="O55" s="3"/>
      <c r="P55" s="3"/>
      <c r="Q55" s="3"/>
    </row>
    <row r="56" spans="1:17" ht="14.25">
      <c r="A56" s="26"/>
      <c r="B56" s="14" t="str">
        <f t="shared" si="3"/>
        <v>o</v>
      </c>
      <c r="C56" s="3"/>
      <c r="D56" s="3"/>
      <c r="E56" s="3"/>
      <c r="F56" s="3"/>
      <c r="G56" s="3"/>
      <c r="H56" s="3"/>
      <c r="I56" s="3"/>
      <c r="J56" s="3"/>
      <c r="K56" s="3"/>
      <c r="L56" s="3"/>
      <c r="M56" s="3"/>
      <c r="N56" s="3"/>
      <c r="O56" s="3"/>
      <c r="P56" s="3"/>
      <c r="Q56" s="3"/>
    </row>
    <row r="57" spans="1:17" ht="14.25">
      <c r="A57" s="26"/>
      <c r="B57" s="14" t="str">
        <f t="shared" si="3"/>
        <v>o</v>
      </c>
      <c r="C57" s="3"/>
      <c r="D57" s="3"/>
      <c r="E57" s="3"/>
      <c r="F57" s="3"/>
      <c r="G57" s="3"/>
      <c r="H57" s="3"/>
      <c r="I57" s="3"/>
      <c r="J57" s="3"/>
      <c r="K57" s="3"/>
      <c r="L57" s="3"/>
      <c r="M57" s="3"/>
      <c r="N57" s="3"/>
      <c r="O57" s="3"/>
      <c r="P57" s="3"/>
      <c r="Q57" s="3"/>
    </row>
    <row r="58" spans="1:17" ht="14.25">
      <c r="A58" s="26"/>
      <c r="B58" s="14" t="str">
        <f t="shared" si="3"/>
        <v>o</v>
      </c>
      <c r="C58" s="3"/>
      <c r="D58" s="3"/>
      <c r="E58" s="3"/>
      <c r="F58" s="3"/>
      <c r="G58" s="3"/>
      <c r="H58" s="3"/>
      <c r="I58" s="3"/>
      <c r="J58" s="3"/>
      <c r="K58" s="3"/>
      <c r="L58" s="3"/>
      <c r="M58" s="3"/>
      <c r="N58" s="3"/>
      <c r="O58" s="3"/>
      <c r="P58" s="3"/>
      <c r="Q58" s="3"/>
    </row>
    <row r="59" spans="1:17" ht="14.25">
      <c r="A59" s="26"/>
      <c r="B59" s="14" t="str">
        <f t="shared" si="3"/>
        <v>o</v>
      </c>
      <c r="C59" s="3"/>
      <c r="D59" s="3"/>
      <c r="E59" s="3"/>
      <c r="F59" s="3"/>
      <c r="G59" s="3"/>
      <c r="H59" s="3"/>
      <c r="I59" s="3"/>
      <c r="J59" s="3"/>
      <c r="K59" s="3"/>
      <c r="L59" s="3"/>
      <c r="M59" s="3"/>
      <c r="N59" s="3"/>
      <c r="O59" s="3"/>
      <c r="P59" s="3"/>
      <c r="Q59" s="3"/>
    </row>
    <row r="60" spans="1:17" ht="14.25">
      <c r="A60" s="26"/>
      <c r="B60" s="14" t="str">
        <f t="shared" si="3"/>
        <v>o</v>
      </c>
      <c r="C60" s="3"/>
      <c r="D60" s="3"/>
      <c r="E60" s="3"/>
      <c r="F60" s="3"/>
      <c r="G60" s="3"/>
      <c r="H60" s="3"/>
      <c r="I60" s="3"/>
      <c r="J60" s="3"/>
      <c r="K60" s="3"/>
      <c r="L60" s="3"/>
      <c r="M60" s="3"/>
      <c r="N60" s="3"/>
      <c r="O60" s="3"/>
      <c r="P60" s="3"/>
      <c r="Q60" s="3"/>
    </row>
    <row r="61" spans="1:17" ht="14.25">
      <c r="A61" s="26"/>
      <c r="B61" s="14" t="str">
        <f t="shared" si="3"/>
        <v>o</v>
      </c>
      <c r="C61" s="3"/>
      <c r="D61" s="3"/>
      <c r="E61" s="3"/>
      <c r="F61" s="3"/>
      <c r="G61" s="3"/>
      <c r="H61" s="3"/>
      <c r="I61" s="3"/>
      <c r="J61" s="3"/>
      <c r="K61" s="3"/>
      <c r="L61" s="3"/>
      <c r="M61" s="3"/>
      <c r="N61" s="3"/>
      <c r="O61" s="3"/>
      <c r="P61" s="3"/>
      <c r="Q61" s="3"/>
    </row>
    <row r="62" spans="1:17" ht="14.25">
      <c r="A62" s="26"/>
      <c r="B62" s="14" t="str">
        <f t="shared" si="3"/>
        <v>o</v>
      </c>
      <c r="C62" s="3"/>
      <c r="D62" s="3"/>
      <c r="E62" s="3"/>
      <c r="F62" s="3"/>
      <c r="G62" s="3"/>
      <c r="H62" s="3"/>
      <c r="I62" s="3"/>
      <c r="J62" s="3"/>
      <c r="K62" s="3"/>
      <c r="L62" s="3"/>
      <c r="M62" s="3"/>
      <c r="N62" s="3"/>
      <c r="O62" s="3"/>
      <c r="P62" s="3"/>
      <c r="Q62" s="3"/>
    </row>
    <row r="63" spans="1:17" ht="14.25">
      <c r="A63" s="26"/>
      <c r="B63" s="14" t="str">
        <f t="shared" si="3"/>
        <v>o</v>
      </c>
      <c r="C63" s="3"/>
      <c r="D63" s="3"/>
      <c r="E63" s="3"/>
      <c r="F63" s="3"/>
      <c r="G63" s="3"/>
      <c r="H63" s="3"/>
      <c r="I63" s="3"/>
      <c r="J63" s="3"/>
      <c r="K63" s="3"/>
      <c r="L63" s="3"/>
      <c r="M63" s="3"/>
      <c r="N63" s="3"/>
      <c r="O63" s="3"/>
      <c r="P63" s="3"/>
      <c r="Q63" s="3"/>
    </row>
    <row r="64" spans="1:17" ht="14.25">
      <c r="A64" s="26"/>
      <c r="B64" s="14" t="str">
        <f t="shared" si="3"/>
        <v>o</v>
      </c>
      <c r="C64" s="3"/>
      <c r="D64" s="3"/>
      <c r="E64" s="3"/>
      <c r="F64" s="3"/>
      <c r="G64" s="3"/>
      <c r="H64" s="3"/>
      <c r="I64" s="3"/>
      <c r="J64" s="3"/>
      <c r="K64" s="3"/>
      <c r="L64" s="3"/>
      <c r="M64" s="3"/>
      <c r="N64" s="3"/>
      <c r="O64" s="3"/>
      <c r="P64" s="3"/>
      <c r="Q64" s="3"/>
    </row>
    <row r="65" spans="1:17" ht="14.25">
      <c r="A65" s="26"/>
      <c r="B65" s="14" t="str">
        <f t="shared" si="3"/>
        <v>o</v>
      </c>
      <c r="C65" s="3"/>
      <c r="D65" s="3"/>
      <c r="E65" s="3"/>
      <c r="F65" s="3"/>
      <c r="G65" s="3"/>
      <c r="H65" s="3"/>
      <c r="I65" s="3"/>
      <c r="J65" s="3"/>
      <c r="K65" s="3"/>
      <c r="L65" s="3"/>
      <c r="M65" s="3"/>
      <c r="N65" s="3"/>
      <c r="O65" s="3"/>
      <c r="P65" s="3"/>
      <c r="Q65" s="3"/>
    </row>
    <row r="66" spans="1:17" ht="14.25">
      <c r="B66" s="14" t="str">
        <f t="shared" si="3"/>
        <v>o</v>
      </c>
    </row>
    <row r="67" spans="1:17" ht="14.25">
      <c r="B67" s="14" t="str">
        <f t="shared" si="3"/>
        <v>o</v>
      </c>
    </row>
    <row r="68" spans="1:17" ht="14.25">
      <c r="B68" s="14" t="str">
        <f t="shared" si="3"/>
        <v>o</v>
      </c>
    </row>
    <row r="69" spans="1:17" ht="14.25">
      <c r="B69" s="14" t="str">
        <f t="shared" si="3"/>
        <v>o</v>
      </c>
    </row>
    <row r="70" spans="1:17" ht="14.25">
      <c r="B70" s="14" t="str">
        <f t="shared" si="3"/>
        <v>o</v>
      </c>
    </row>
    <row r="71" spans="1:17" ht="14.25">
      <c r="B71" s="14" t="str">
        <f t="shared" si="3"/>
        <v>o</v>
      </c>
    </row>
    <row r="72" spans="1:17" ht="14.25">
      <c r="B72" s="14" t="str">
        <f t="shared" si="3"/>
        <v>o</v>
      </c>
    </row>
    <row r="73" spans="1:17" ht="14.25">
      <c r="B73" s="14" t="str">
        <f t="shared" si="3"/>
        <v>o</v>
      </c>
    </row>
    <row r="74" spans="1:17" ht="14.25">
      <c r="B74" s="14" t="str">
        <f t="shared" si="3"/>
        <v>o</v>
      </c>
    </row>
    <row r="75" spans="1:17" ht="14.25">
      <c r="B75" s="14" t="str">
        <f t="shared" si="3"/>
        <v>o</v>
      </c>
    </row>
    <row r="76" spans="1:17" ht="14.25">
      <c r="B76" s="14" t="str">
        <f t="shared" si="3"/>
        <v>o</v>
      </c>
    </row>
    <row r="77" spans="1:17" ht="14.25">
      <c r="B77" s="14" t="str">
        <f t="shared" si="3"/>
        <v>o</v>
      </c>
    </row>
    <row r="78" spans="1:17" ht="14.25">
      <c r="B78" s="14" t="str">
        <f t="shared" si="3"/>
        <v>o</v>
      </c>
    </row>
    <row r="79" spans="1:17" ht="14.25">
      <c r="B79" s="14" t="str">
        <f t="shared" si="3"/>
        <v>o</v>
      </c>
    </row>
    <row r="80" spans="1:17" ht="14.25">
      <c r="B80" s="14" t="str">
        <f t="shared" si="3"/>
        <v>o</v>
      </c>
    </row>
    <row r="81" spans="2:2" ht="14.25">
      <c r="B81" s="14" t="str">
        <f t="shared" si="3"/>
        <v>o</v>
      </c>
    </row>
    <row r="82" spans="2:2" ht="14.25">
      <c r="B82" s="14" t="str">
        <f t="shared" ref="B82:B113" si="4">IF(A82="x","x","o")</f>
        <v>o</v>
      </c>
    </row>
    <row r="83" spans="2:2" ht="14.25">
      <c r="B83" s="14" t="str">
        <f t="shared" si="4"/>
        <v>o</v>
      </c>
    </row>
    <row r="84" spans="2:2" ht="14.25">
      <c r="B84" s="14" t="str">
        <f t="shared" si="4"/>
        <v>o</v>
      </c>
    </row>
    <row r="85" spans="2:2" ht="14.25">
      <c r="B85" s="14" t="str">
        <f t="shared" si="4"/>
        <v>o</v>
      </c>
    </row>
    <row r="86" spans="2:2" ht="14.25">
      <c r="B86" s="14" t="str">
        <f t="shared" si="4"/>
        <v>o</v>
      </c>
    </row>
    <row r="87" spans="2:2" ht="14.25">
      <c r="B87" s="14" t="str">
        <f t="shared" si="4"/>
        <v>o</v>
      </c>
    </row>
    <row r="88" spans="2:2" ht="14.25">
      <c r="B88" s="14" t="str">
        <f t="shared" si="4"/>
        <v>o</v>
      </c>
    </row>
    <row r="89" spans="2:2" ht="14.25">
      <c r="B89" s="14" t="str">
        <f t="shared" si="4"/>
        <v>o</v>
      </c>
    </row>
    <row r="90" spans="2:2" ht="14.25">
      <c r="B90" s="14" t="str">
        <f t="shared" si="4"/>
        <v>o</v>
      </c>
    </row>
    <row r="91" spans="2:2" ht="14.25">
      <c r="B91" s="14" t="str">
        <f t="shared" si="4"/>
        <v>o</v>
      </c>
    </row>
    <row r="92" spans="2:2" ht="14.25">
      <c r="B92" s="14" t="str">
        <f t="shared" si="4"/>
        <v>o</v>
      </c>
    </row>
    <row r="93" spans="2:2" ht="14.25">
      <c r="B93" s="14" t="str">
        <f t="shared" si="4"/>
        <v>o</v>
      </c>
    </row>
    <row r="94" spans="2:2" ht="14.25">
      <c r="B94" s="14" t="str">
        <f t="shared" si="4"/>
        <v>o</v>
      </c>
    </row>
    <row r="95" spans="2:2" ht="14.25">
      <c r="B95" s="14" t="str">
        <f t="shared" si="4"/>
        <v>o</v>
      </c>
    </row>
    <row r="96" spans="2:2" ht="14.25">
      <c r="B96" s="14" t="str">
        <f t="shared" si="4"/>
        <v>o</v>
      </c>
    </row>
    <row r="97" spans="2:2" ht="14.25">
      <c r="B97" s="14" t="str">
        <f t="shared" si="4"/>
        <v>o</v>
      </c>
    </row>
    <row r="98" spans="2:2" ht="14.25">
      <c r="B98" s="14" t="str">
        <f t="shared" si="4"/>
        <v>o</v>
      </c>
    </row>
    <row r="99" spans="2:2" ht="14.25">
      <c r="B99" s="14" t="str">
        <f t="shared" si="4"/>
        <v>o</v>
      </c>
    </row>
  </sheetData>
  <hyperlinks>
    <hyperlink ref="I19" r:id="rId1" xr:uid="{5AE0B96C-A553-477B-9A56-3C7A2888FACF}"/>
    <hyperlink ref="I20" r:id="rId2" xr:uid="{A47552D2-25F1-4480-B81A-D0D71B500483}"/>
    <hyperlink ref="L20" r:id="rId3" xr:uid="{D934EFBB-D3DC-496C-8D1A-475ACCA1D2FD}"/>
    <hyperlink ref="I24" r:id="rId4" xr:uid="{A2B99FAD-4ED6-469E-8FD1-A8F9C806D8B1}"/>
    <hyperlink ref="I25" r:id="rId5" xr:uid="{7FA67EC5-3734-4AA2-9F5D-6BA17A83014D}"/>
    <hyperlink ref="L25" r:id="rId6" xr:uid="{A4BCCB67-907D-4CA5-80D7-2E6D830121CF}"/>
    <hyperlink ref="I26" r:id="rId7" xr:uid="{1A994953-662F-45E3-BCB1-4AF87A1C847E}"/>
    <hyperlink ref="I28" r:id="rId8" xr:uid="{A4C5A343-86D9-4A59-989F-FE0878456F2D}"/>
    <hyperlink ref="I32" r:id="rId9" xr:uid="{4725AF80-B22E-43FE-BD3E-1A1D5B54F077}"/>
    <hyperlink ref="I39" r:id="rId10" location="LEGISCTA000031211925" xr:uid="{6C60D34D-43BB-435D-A35F-48F45252473F}"/>
    <hyperlink ref="I40" r:id="rId11" xr:uid="{9FA4995F-E8BA-4D16-90FB-8B78B9E5478D}"/>
    <hyperlink ref="I41" r:id="rId12" xr:uid="{0E0292A5-EAC6-4034-985E-CFCE5FA88820}"/>
    <hyperlink ref="I44" r:id="rId13" xr:uid="{73238507-B036-4BC9-BD0E-02F4AE8E7337}"/>
  </hyperlinks>
  <printOptions horizontalCentered="1" verticalCentered="1"/>
  <pageMargins left="0" right="0" top="0.36377952755905507" bottom="0.36377952755905507" header="0" footer="0"/>
  <pageSetup paperSize="0" scale="52" fitToWidth="0" fitToHeight="0" orientation="portrait" horizontalDpi="0" verticalDpi="0" copies="0"/>
  <headerFooter>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CBE55-41E7-48F2-B2BC-3E3C3C9D5401}">
  <dimension ref="A1:M230"/>
  <sheetViews>
    <sheetView workbookViewId="0"/>
  </sheetViews>
  <sheetFormatPr baseColWidth="10" defaultColWidth="10" defaultRowHeight="12.75"/>
  <cols>
    <col min="1" max="1" width="28.5" customWidth="1"/>
    <col min="2" max="13" width="10.625" customWidth="1"/>
    <col min="14" max="14" width="10" customWidth="1"/>
  </cols>
  <sheetData>
    <row r="1" spans="1:13" ht="14.25">
      <c r="A1" s="28" t="s">
        <v>18</v>
      </c>
      <c r="B1" s="29" t="s">
        <v>153</v>
      </c>
      <c r="C1" s="3"/>
      <c r="D1" s="3"/>
      <c r="E1" s="3"/>
      <c r="F1" s="3"/>
      <c r="G1" s="3"/>
      <c r="H1" s="3"/>
      <c r="I1" s="3"/>
      <c r="J1" s="3"/>
      <c r="K1" s="3"/>
      <c r="L1" s="3"/>
      <c r="M1" s="3"/>
    </row>
    <row r="2" spans="1:13" ht="14.25">
      <c r="A2" s="28" t="s">
        <v>19</v>
      </c>
      <c r="B2" s="29" t="s">
        <v>153</v>
      </c>
      <c r="C2" s="3"/>
      <c r="D2" s="3"/>
      <c r="E2" s="3"/>
      <c r="F2" s="3"/>
      <c r="G2" s="3"/>
      <c r="H2" s="3"/>
      <c r="I2" s="3"/>
      <c r="J2" s="3"/>
      <c r="K2" s="3"/>
      <c r="L2" s="3"/>
      <c r="M2" s="3"/>
    </row>
    <row r="3" spans="1:13" ht="14.25">
      <c r="A3" s="3"/>
      <c r="B3" s="3"/>
      <c r="C3" s="3"/>
      <c r="D3" s="3"/>
      <c r="E3" s="3"/>
      <c r="F3" s="3"/>
      <c r="G3" s="3"/>
      <c r="H3" s="3"/>
      <c r="I3" s="3"/>
      <c r="J3" s="3"/>
      <c r="K3" s="3"/>
      <c r="L3" s="3"/>
      <c r="M3" s="3"/>
    </row>
    <row r="4" spans="1:13" ht="14.25">
      <c r="A4" s="30" t="s">
        <v>21</v>
      </c>
      <c r="B4" s="31" t="s">
        <v>23</v>
      </c>
      <c r="C4" s="31" t="s">
        <v>24</v>
      </c>
      <c r="D4" s="31" t="s">
        <v>25</v>
      </c>
      <c r="E4" s="31" t="s">
        <v>26</v>
      </c>
      <c r="F4" s="31" t="s">
        <v>27</v>
      </c>
      <c r="G4" s="31" t="s">
        <v>28</v>
      </c>
      <c r="H4" s="32" t="s">
        <v>20</v>
      </c>
      <c r="I4" s="33" t="s">
        <v>154</v>
      </c>
      <c r="J4" s="3"/>
      <c r="K4" s="3"/>
      <c r="L4" s="3"/>
      <c r="M4" s="3"/>
    </row>
    <row r="5" spans="1:13" ht="14.25">
      <c r="A5" s="34" t="s">
        <v>92</v>
      </c>
      <c r="B5" s="35" t="s">
        <v>93</v>
      </c>
      <c r="C5" s="35">
        <v>3</v>
      </c>
      <c r="D5" s="35" t="s">
        <v>154</v>
      </c>
      <c r="E5" s="35" t="s">
        <v>94</v>
      </c>
      <c r="F5" s="35" t="s">
        <v>30</v>
      </c>
      <c r="G5" s="35" t="s">
        <v>154</v>
      </c>
      <c r="H5" s="36" t="s">
        <v>36</v>
      </c>
      <c r="I5" s="37"/>
      <c r="J5" s="3"/>
      <c r="K5" s="3"/>
      <c r="L5" s="3"/>
      <c r="M5" s="3"/>
    </row>
    <row r="6" spans="1:13" ht="14.25">
      <c r="A6" s="38" t="s">
        <v>53</v>
      </c>
      <c r="B6" s="39" t="s">
        <v>155</v>
      </c>
      <c r="C6" s="39">
        <v>2</v>
      </c>
      <c r="D6" s="39" t="s">
        <v>154</v>
      </c>
      <c r="E6" s="39" t="s">
        <v>156</v>
      </c>
      <c r="F6" s="39" t="s">
        <v>29</v>
      </c>
      <c r="G6" s="39" t="s">
        <v>154</v>
      </c>
      <c r="H6" s="40" t="s">
        <v>33</v>
      </c>
      <c r="I6" s="37"/>
      <c r="J6" s="3"/>
      <c r="K6" s="3"/>
      <c r="L6" s="3"/>
      <c r="M6" s="3"/>
    </row>
    <row r="7" spans="1:13" ht="14.25">
      <c r="A7" s="38" t="s">
        <v>100</v>
      </c>
      <c r="B7" s="39" t="s">
        <v>101</v>
      </c>
      <c r="C7" s="39">
        <v>3</v>
      </c>
      <c r="D7" s="39" t="s">
        <v>154</v>
      </c>
      <c r="E7" s="39" t="s">
        <v>84</v>
      </c>
      <c r="F7" s="39" t="s">
        <v>30</v>
      </c>
      <c r="G7" s="39" t="s">
        <v>154</v>
      </c>
      <c r="H7" s="40" t="s">
        <v>36</v>
      </c>
      <c r="I7" s="37"/>
      <c r="J7" s="3"/>
      <c r="K7" s="3"/>
      <c r="L7" s="3"/>
      <c r="M7" s="3"/>
    </row>
    <row r="8" spans="1:13" ht="14.25">
      <c r="A8" s="38" t="s">
        <v>69</v>
      </c>
      <c r="B8" s="39" t="s">
        <v>157</v>
      </c>
      <c r="C8" s="39">
        <v>2</v>
      </c>
      <c r="D8" s="39" t="s">
        <v>71</v>
      </c>
      <c r="E8" s="39" t="s">
        <v>72</v>
      </c>
      <c r="F8" s="39" t="s">
        <v>29</v>
      </c>
      <c r="G8" s="39" t="s">
        <v>73</v>
      </c>
      <c r="H8" s="40" t="s">
        <v>33</v>
      </c>
      <c r="I8" s="37"/>
      <c r="J8" s="3"/>
      <c r="K8" s="3"/>
      <c r="L8" s="3"/>
      <c r="M8" s="3"/>
    </row>
    <row r="9" spans="1:13" ht="14.25">
      <c r="A9" s="38" t="s">
        <v>43</v>
      </c>
      <c r="B9" s="39" t="s">
        <v>44</v>
      </c>
      <c r="C9" s="39">
        <v>2</v>
      </c>
      <c r="D9" s="39" t="s">
        <v>45</v>
      </c>
      <c r="E9" s="39" t="s">
        <v>158</v>
      </c>
      <c r="F9" s="39" t="s">
        <v>30</v>
      </c>
      <c r="G9" s="39" t="s">
        <v>47</v>
      </c>
      <c r="H9" s="40" t="s">
        <v>42</v>
      </c>
      <c r="I9" s="37"/>
      <c r="J9" s="3"/>
      <c r="K9" s="3"/>
      <c r="L9" s="3"/>
      <c r="M9" s="3"/>
    </row>
    <row r="10" spans="1:13" ht="14.25">
      <c r="A10" s="38" t="s">
        <v>106</v>
      </c>
      <c r="B10" s="39" t="s">
        <v>159</v>
      </c>
      <c r="C10" s="39">
        <v>3</v>
      </c>
      <c r="D10" s="39" t="s">
        <v>154</v>
      </c>
      <c r="E10" s="39" t="s">
        <v>160</v>
      </c>
      <c r="F10" s="39" t="s">
        <v>30</v>
      </c>
      <c r="G10" s="39" t="s">
        <v>154</v>
      </c>
      <c r="H10" s="40" t="s">
        <v>36</v>
      </c>
      <c r="I10" s="37"/>
      <c r="J10" s="3"/>
      <c r="K10" s="3"/>
      <c r="L10" s="3"/>
      <c r="M10" s="3"/>
    </row>
    <row r="11" spans="1:13" ht="14.25">
      <c r="A11" s="38" t="s">
        <v>109</v>
      </c>
      <c r="B11" s="39" t="s">
        <v>110</v>
      </c>
      <c r="C11" s="39">
        <v>1</v>
      </c>
      <c r="D11" s="39" t="s">
        <v>154</v>
      </c>
      <c r="E11" s="39" t="s">
        <v>154</v>
      </c>
      <c r="F11" s="39" t="s">
        <v>30</v>
      </c>
      <c r="G11" s="39" t="s">
        <v>111</v>
      </c>
      <c r="H11" s="40" t="s">
        <v>34</v>
      </c>
      <c r="I11" s="37"/>
      <c r="J11" s="3"/>
      <c r="K11" s="3"/>
      <c r="L11" s="3"/>
      <c r="M11" s="3"/>
    </row>
    <row r="12" spans="1:13" ht="14.25">
      <c r="A12" s="38" t="s">
        <v>81</v>
      </c>
      <c r="B12" s="39" t="s">
        <v>82</v>
      </c>
      <c r="C12" s="39">
        <v>3</v>
      </c>
      <c r="D12" s="39" t="s">
        <v>83</v>
      </c>
      <c r="E12" s="39" t="s">
        <v>84</v>
      </c>
      <c r="F12" s="39" t="s">
        <v>30</v>
      </c>
      <c r="G12" s="39" t="s">
        <v>85</v>
      </c>
      <c r="H12" s="40" t="s">
        <v>33</v>
      </c>
      <c r="I12" s="37"/>
      <c r="J12" s="3"/>
      <c r="K12" s="3"/>
      <c r="L12" s="3"/>
      <c r="M12" s="3"/>
    </row>
    <row r="13" spans="1:13" ht="14.25">
      <c r="A13" s="38" t="s">
        <v>86</v>
      </c>
      <c r="B13" s="39" t="s">
        <v>87</v>
      </c>
      <c r="C13" s="39">
        <v>1</v>
      </c>
      <c r="D13" s="39" t="s">
        <v>154</v>
      </c>
      <c r="E13" s="39" t="s">
        <v>161</v>
      </c>
      <c r="F13" s="39" t="s">
        <v>29</v>
      </c>
      <c r="G13" s="39" t="s">
        <v>154</v>
      </c>
      <c r="H13" s="40" t="s">
        <v>35</v>
      </c>
      <c r="I13" s="37"/>
      <c r="J13" s="3"/>
      <c r="K13" s="3"/>
      <c r="L13" s="3"/>
      <c r="M13" s="3"/>
    </row>
    <row r="14" spans="1:13" ht="15">
      <c r="A14" s="41" t="s">
        <v>162</v>
      </c>
      <c r="B14" s="42"/>
      <c r="C14" s="42"/>
      <c r="D14" s="42"/>
      <c r="E14" s="42"/>
      <c r="F14" s="42"/>
      <c r="G14" s="42"/>
      <c r="H14" s="43"/>
      <c r="I14" s="44"/>
      <c r="J14" s="3"/>
      <c r="K14" s="3"/>
      <c r="L14" s="3"/>
      <c r="M14" s="3"/>
    </row>
    <row r="15" spans="1:13" ht="14.25">
      <c r="A15" s="3"/>
      <c r="B15" s="3"/>
      <c r="C15" s="3"/>
      <c r="D15" s="3"/>
      <c r="E15" s="3"/>
      <c r="F15" s="3"/>
      <c r="G15" s="3"/>
      <c r="H15" s="3"/>
      <c r="I15" s="3"/>
      <c r="J15" s="3"/>
      <c r="K15" s="3"/>
      <c r="L15" s="3"/>
      <c r="M15" s="3"/>
    </row>
    <row r="16" spans="1:13" ht="14.25">
      <c r="A16" s="3"/>
      <c r="B16" s="3"/>
      <c r="C16" s="3"/>
      <c r="D16" s="3"/>
      <c r="E16" s="3"/>
      <c r="F16" s="3"/>
      <c r="G16" s="3"/>
      <c r="H16" s="3"/>
      <c r="I16" s="3"/>
      <c r="J16" s="3"/>
      <c r="K16" s="3"/>
      <c r="L16" s="3"/>
      <c r="M16" s="3"/>
    </row>
    <row r="17" spans="1:13" ht="14.25">
      <c r="A17" s="3"/>
      <c r="B17" s="3"/>
      <c r="C17" s="3"/>
      <c r="D17" s="3"/>
      <c r="E17" s="3"/>
      <c r="F17" s="3"/>
      <c r="G17" s="3"/>
      <c r="H17" s="3"/>
      <c r="I17" s="3"/>
      <c r="J17" s="3"/>
      <c r="K17" s="3"/>
      <c r="L17" s="3"/>
      <c r="M17" s="3"/>
    </row>
    <row r="18" spans="1:13" ht="14.25">
      <c r="A18" s="3"/>
      <c r="B18" s="3"/>
      <c r="C18" s="3"/>
      <c r="D18" s="3"/>
      <c r="E18" s="3"/>
      <c r="F18" s="3"/>
      <c r="G18" s="3"/>
      <c r="H18" s="3"/>
      <c r="I18" s="3"/>
      <c r="J18" s="3"/>
      <c r="K18" s="3"/>
      <c r="L18" s="3"/>
      <c r="M18" s="3"/>
    </row>
    <row r="19" spans="1:13" ht="14.25">
      <c r="A19" s="3"/>
      <c r="B19" s="3"/>
      <c r="C19" s="3"/>
      <c r="D19" s="3"/>
      <c r="E19" s="3"/>
      <c r="F19" s="3"/>
      <c r="G19" s="3"/>
      <c r="H19" s="3"/>
      <c r="I19" s="3"/>
      <c r="J19" s="3"/>
      <c r="K19" s="3"/>
      <c r="L19" s="3"/>
      <c r="M19" s="3"/>
    </row>
    <row r="20" spans="1:13" ht="14.25">
      <c r="A20" s="3"/>
      <c r="B20" s="3"/>
      <c r="C20" s="3"/>
      <c r="D20" s="3"/>
      <c r="E20" s="3"/>
      <c r="F20" s="3"/>
      <c r="G20" s="3"/>
      <c r="H20" s="3"/>
      <c r="I20" s="3"/>
      <c r="J20" s="3"/>
      <c r="K20" s="3"/>
      <c r="L20" s="3"/>
      <c r="M20" s="3"/>
    </row>
    <row r="21" spans="1:13" ht="14.25">
      <c r="A21" s="3"/>
      <c r="B21" s="3"/>
      <c r="C21" s="3"/>
      <c r="D21" s="3"/>
      <c r="E21" s="3"/>
      <c r="F21" s="3"/>
      <c r="G21" s="3"/>
      <c r="H21" s="3"/>
      <c r="I21" s="3"/>
      <c r="J21" s="3"/>
      <c r="K21" s="3"/>
      <c r="L21" s="3"/>
      <c r="M21" s="3"/>
    </row>
    <row r="22" spans="1:13" ht="14.25">
      <c r="A22" s="3"/>
      <c r="B22" s="3"/>
      <c r="C22" s="3"/>
      <c r="D22" s="3"/>
      <c r="E22" s="3"/>
      <c r="F22" s="3"/>
      <c r="G22" s="3"/>
      <c r="H22" s="3"/>
      <c r="I22" s="3"/>
      <c r="J22" s="3"/>
      <c r="K22" s="3"/>
      <c r="L22" s="3"/>
      <c r="M22" s="3"/>
    </row>
    <row r="23" spans="1:13" ht="14.25">
      <c r="A23" s="3"/>
      <c r="B23" s="3"/>
      <c r="C23" s="3"/>
      <c r="D23" s="3"/>
      <c r="E23" s="3"/>
      <c r="F23" s="3"/>
      <c r="G23" s="3"/>
      <c r="H23" s="3"/>
      <c r="I23" s="3"/>
      <c r="J23" s="3"/>
      <c r="K23" s="3"/>
      <c r="L23" s="3"/>
      <c r="M23" s="3"/>
    </row>
    <row r="24" spans="1:13" ht="14.25">
      <c r="A24" s="3"/>
      <c r="B24" s="3"/>
      <c r="C24" s="3"/>
      <c r="D24" s="3"/>
      <c r="E24" s="3"/>
      <c r="F24" s="3"/>
      <c r="G24" s="3"/>
      <c r="H24" s="3"/>
      <c r="I24" s="3"/>
      <c r="J24" s="3"/>
      <c r="K24" s="3"/>
      <c r="L24" s="3"/>
      <c r="M24" s="3"/>
    </row>
    <row r="25" spans="1:13" ht="14.25">
      <c r="A25" s="3"/>
      <c r="B25" s="3"/>
      <c r="C25" s="3"/>
      <c r="D25" s="3"/>
      <c r="E25" s="3"/>
      <c r="F25" s="3"/>
      <c r="G25" s="3"/>
      <c r="H25" s="3"/>
      <c r="I25" s="3"/>
      <c r="J25" s="3"/>
      <c r="K25" s="3"/>
      <c r="L25" s="3"/>
      <c r="M25" s="3"/>
    </row>
    <row r="26" spans="1:13" ht="14.25">
      <c r="A26" s="3"/>
      <c r="B26" s="3"/>
      <c r="C26" s="3"/>
      <c r="D26" s="3"/>
      <c r="E26" s="3"/>
      <c r="F26" s="3"/>
      <c r="G26" s="3"/>
      <c r="H26" s="3"/>
      <c r="I26" s="3"/>
      <c r="J26" s="3"/>
      <c r="K26" s="3"/>
      <c r="L26" s="3"/>
      <c r="M26" s="3"/>
    </row>
    <row r="27" spans="1:13" ht="14.25">
      <c r="A27" s="3"/>
      <c r="B27" s="3"/>
      <c r="C27" s="3"/>
      <c r="D27" s="3"/>
      <c r="E27" s="3"/>
      <c r="F27" s="3"/>
      <c r="G27" s="3"/>
      <c r="H27" s="3"/>
      <c r="I27" s="3"/>
      <c r="J27" s="3"/>
      <c r="K27" s="3"/>
      <c r="L27" s="3"/>
      <c r="M27" s="3"/>
    </row>
    <row r="28" spans="1:13" ht="14.25">
      <c r="A28" s="3"/>
      <c r="B28" s="3"/>
      <c r="C28" s="3"/>
      <c r="D28" s="3"/>
      <c r="E28" s="3"/>
      <c r="F28" s="3"/>
      <c r="G28" s="3"/>
      <c r="H28" s="3"/>
      <c r="I28" s="3"/>
      <c r="J28" s="3"/>
      <c r="K28" s="3"/>
      <c r="L28" s="3"/>
      <c r="M28" s="3"/>
    </row>
    <row r="29" spans="1:13" ht="14.25">
      <c r="A29" s="3"/>
      <c r="B29" s="3"/>
      <c r="C29" s="3"/>
      <c r="D29" s="3"/>
      <c r="E29" s="3"/>
      <c r="F29" s="3"/>
      <c r="G29" s="3"/>
      <c r="H29" s="3"/>
      <c r="I29" s="3"/>
      <c r="J29" s="3"/>
      <c r="K29" s="3"/>
      <c r="L29" s="3"/>
      <c r="M29" s="3"/>
    </row>
    <row r="30" spans="1:13" ht="14.25">
      <c r="A30" s="3"/>
      <c r="B30" s="3"/>
      <c r="C30" s="3"/>
      <c r="D30" s="3"/>
      <c r="E30" s="3"/>
      <c r="F30" s="3"/>
      <c r="G30" s="3"/>
      <c r="H30" s="3"/>
      <c r="I30" s="3"/>
      <c r="J30" s="3"/>
      <c r="K30" s="3"/>
      <c r="L30" s="3"/>
      <c r="M30" s="3"/>
    </row>
    <row r="31" spans="1:13" ht="14.25">
      <c r="A31" s="3"/>
      <c r="B31" s="3"/>
      <c r="C31" s="3"/>
      <c r="D31" s="3"/>
      <c r="E31" s="3"/>
      <c r="F31" s="3"/>
      <c r="G31" s="3"/>
      <c r="H31" s="3"/>
      <c r="I31" s="3"/>
      <c r="J31" s="3"/>
      <c r="K31" s="3"/>
      <c r="L31" s="3"/>
      <c r="M31" s="3"/>
    </row>
    <row r="32" spans="1:13" ht="14.25">
      <c r="A32" s="3"/>
      <c r="B32" s="3"/>
      <c r="C32" s="3"/>
      <c r="D32" s="3"/>
      <c r="E32" s="3"/>
      <c r="F32" s="3"/>
      <c r="G32" s="3"/>
      <c r="H32" s="3"/>
      <c r="I32" s="3"/>
      <c r="J32" s="3"/>
      <c r="K32" s="3"/>
      <c r="L32" s="3"/>
      <c r="M32" s="3"/>
    </row>
    <row r="33" spans="1:13" ht="14.25">
      <c r="A33" s="3"/>
      <c r="B33" s="3"/>
      <c r="C33" s="3"/>
      <c r="D33" s="3"/>
      <c r="E33" s="3"/>
      <c r="F33" s="3"/>
      <c r="G33" s="3"/>
      <c r="H33" s="3"/>
      <c r="I33" s="3"/>
      <c r="J33" s="3"/>
      <c r="K33" s="3"/>
      <c r="L33" s="3"/>
      <c r="M33" s="3"/>
    </row>
    <row r="34" spans="1:13" ht="14.25">
      <c r="A34" s="3"/>
      <c r="B34" s="3"/>
      <c r="C34" s="3"/>
      <c r="D34" s="3"/>
      <c r="E34" s="3"/>
      <c r="F34" s="3"/>
      <c r="G34" s="3"/>
      <c r="H34" s="3"/>
      <c r="I34" s="3"/>
      <c r="J34" s="3"/>
      <c r="K34" s="3"/>
      <c r="L34" s="3"/>
      <c r="M34" s="3"/>
    </row>
    <row r="35" spans="1:13" ht="14.25">
      <c r="A35" s="3"/>
      <c r="B35" s="3"/>
      <c r="C35" s="3"/>
      <c r="D35" s="3"/>
      <c r="E35" s="3"/>
      <c r="F35" s="3"/>
      <c r="G35" s="3"/>
      <c r="H35" s="3"/>
      <c r="I35" s="3"/>
      <c r="J35" s="3"/>
      <c r="K35" s="3"/>
      <c r="L35" s="3"/>
      <c r="M35" s="3"/>
    </row>
    <row r="36" spans="1:13" ht="14.25">
      <c r="A36" s="3"/>
      <c r="B36" s="3"/>
      <c r="C36" s="3"/>
      <c r="D36" s="3"/>
      <c r="E36" s="3"/>
      <c r="F36" s="3"/>
      <c r="G36" s="3"/>
      <c r="H36" s="3"/>
      <c r="I36" s="3"/>
      <c r="J36" s="3"/>
      <c r="K36" s="3"/>
      <c r="L36" s="3"/>
      <c r="M36" s="3"/>
    </row>
    <row r="37" spans="1:13" ht="14.25">
      <c r="A37" s="3"/>
      <c r="B37" s="3"/>
      <c r="C37" s="3"/>
      <c r="D37" s="3"/>
      <c r="E37" s="3"/>
      <c r="F37" s="3"/>
      <c r="G37" s="3"/>
      <c r="H37" s="3"/>
      <c r="I37" s="3"/>
      <c r="J37" s="3"/>
      <c r="K37" s="3"/>
      <c r="L37" s="3"/>
      <c r="M37" s="3"/>
    </row>
    <row r="38" spans="1:13" ht="14.25">
      <c r="A38" s="3"/>
      <c r="B38" s="3"/>
      <c r="C38" s="3"/>
      <c r="D38" s="3"/>
      <c r="E38" s="3"/>
      <c r="F38" s="3"/>
      <c r="G38" s="3"/>
      <c r="H38" s="3"/>
      <c r="I38" s="3"/>
      <c r="J38" s="3"/>
      <c r="K38" s="3"/>
      <c r="L38" s="3"/>
      <c r="M38" s="3"/>
    </row>
    <row r="39" spans="1:13" ht="14.25">
      <c r="A39" s="3"/>
      <c r="B39" s="3"/>
      <c r="C39" s="3"/>
      <c r="D39" s="3"/>
      <c r="E39" s="3"/>
      <c r="F39" s="3"/>
      <c r="G39" s="3"/>
      <c r="H39" s="3"/>
      <c r="I39" s="3"/>
      <c r="J39" s="3"/>
      <c r="K39" s="3"/>
      <c r="L39" s="3"/>
      <c r="M39" s="3"/>
    </row>
    <row r="40" spans="1:13" ht="14.25">
      <c r="A40" s="3"/>
      <c r="B40" s="3"/>
      <c r="C40" s="3"/>
      <c r="D40" s="3"/>
      <c r="E40" s="3"/>
      <c r="F40" s="3"/>
      <c r="G40" s="3"/>
      <c r="H40" s="3"/>
      <c r="I40" s="3"/>
      <c r="J40" s="3"/>
      <c r="K40" s="3"/>
      <c r="L40" s="3"/>
      <c r="M40" s="3"/>
    </row>
    <row r="41" spans="1:13" ht="14.25">
      <c r="A41" s="3"/>
      <c r="B41" s="3"/>
      <c r="C41" s="3"/>
      <c r="D41" s="3"/>
      <c r="E41" s="3"/>
      <c r="F41" s="3"/>
      <c r="G41" s="3"/>
      <c r="H41" s="3"/>
      <c r="I41" s="3"/>
      <c r="J41" s="3"/>
      <c r="K41" s="3"/>
      <c r="L41" s="3"/>
      <c r="M41" s="3"/>
    </row>
    <row r="42" spans="1:13" ht="14.25">
      <c r="A42" s="3"/>
      <c r="B42" s="3"/>
      <c r="C42" s="3"/>
      <c r="D42" s="3"/>
      <c r="E42" s="3"/>
      <c r="F42" s="3"/>
      <c r="G42" s="3"/>
      <c r="H42" s="3"/>
      <c r="I42" s="3"/>
      <c r="J42" s="3"/>
      <c r="K42" s="3"/>
      <c r="L42" s="3"/>
      <c r="M42" s="3"/>
    </row>
    <row r="43" spans="1:13" ht="14.25">
      <c r="A43" s="28" t="s">
        <v>18</v>
      </c>
      <c r="B43" s="29" t="s">
        <v>163</v>
      </c>
      <c r="C43" s="3"/>
      <c r="D43" s="3"/>
      <c r="E43" s="3"/>
      <c r="F43" s="3"/>
      <c r="G43" s="3"/>
      <c r="H43" s="3"/>
      <c r="I43" s="3"/>
      <c r="J43" s="3"/>
      <c r="K43" s="3"/>
      <c r="L43" s="3"/>
      <c r="M43" s="3"/>
    </row>
    <row r="44" spans="1:13" ht="14.25">
      <c r="A44" s="28" t="s">
        <v>19</v>
      </c>
      <c r="B44" s="29" t="s">
        <v>153</v>
      </c>
      <c r="C44" s="3"/>
      <c r="D44" s="3"/>
      <c r="E44" s="3"/>
      <c r="F44" s="3"/>
      <c r="G44" s="3"/>
      <c r="H44" s="3"/>
      <c r="I44" s="3"/>
      <c r="J44" s="3"/>
      <c r="K44" s="3"/>
      <c r="L44" s="3"/>
      <c r="M44" s="3"/>
    </row>
    <row r="45" spans="1:13" ht="14.25">
      <c r="A45" s="3"/>
      <c r="B45" s="3"/>
      <c r="C45" s="3"/>
      <c r="D45" s="3"/>
      <c r="E45" s="3"/>
      <c r="F45" s="3"/>
      <c r="G45" s="3"/>
      <c r="H45" s="3"/>
      <c r="I45" s="3"/>
      <c r="J45" s="3"/>
      <c r="K45" s="3"/>
      <c r="L45" s="3"/>
      <c r="M45" s="3"/>
    </row>
    <row r="46" spans="1:13" ht="14.25">
      <c r="A46" s="30" t="s">
        <v>21</v>
      </c>
      <c r="B46" s="31" t="s">
        <v>23</v>
      </c>
      <c r="C46" s="31" t="s">
        <v>24</v>
      </c>
      <c r="D46" s="31" t="s">
        <v>25</v>
      </c>
      <c r="E46" s="31" t="s">
        <v>26</v>
      </c>
      <c r="F46" s="31" t="s">
        <v>27</v>
      </c>
      <c r="G46" s="31" t="s">
        <v>28</v>
      </c>
      <c r="H46" s="32" t="s">
        <v>20</v>
      </c>
      <c r="I46" s="33" t="s">
        <v>154</v>
      </c>
      <c r="J46" s="3"/>
      <c r="K46" s="3"/>
      <c r="L46" s="3"/>
      <c r="M46" s="3"/>
    </row>
    <row r="47" spans="1:13" ht="14.25">
      <c r="A47" s="34" t="s">
        <v>119</v>
      </c>
      <c r="B47" s="35" t="s">
        <v>121</v>
      </c>
      <c r="C47" s="35">
        <v>2</v>
      </c>
      <c r="D47" s="35" t="s">
        <v>122</v>
      </c>
      <c r="E47" s="35" t="s">
        <v>123</v>
      </c>
      <c r="F47" s="35" t="s">
        <v>29</v>
      </c>
      <c r="G47" s="35" t="s">
        <v>164</v>
      </c>
      <c r="H47" s="36" t="s">
        <v>32</v>
      </c>
      <c r="I47" s="37"/>
      <c r="J47" s="3"/>
      <c r="K47" s="3"/>
      <c r="L47" s="3"/>
      <c r="M47" s="3"/>
    </row>
    <row r="48" spans="1:13" ht="14.25">
      <c r="A48" s="38" t="s">
        <v>129</v>
      </c>
      <c r="B48" s="39" t="s">
        <v>130</v>
      </c>
      <c r="C48" s="39">
        <v>2</v>
      </c>
      <c r="D48" s="39" t="s">
        <v>131</v>
      </c>
      <c r="E48" s="39" t="s">
        <v>165</v>
      </c>
      <c r="F48" s="39" t="s">
        <v>29</v>
      </c>
      <c r="G48" s="39" t="s">
        <v>154</v>
      </c>
      <c r="H48" s="40" t="s">
        <v>34</v>
      </c>
      <c r="I48" s="37"/>
      <c r="J48" s="3"/>
      <c r="K48" s="3"/>
      <c r="L48" s="3"/>
      <c r="M48" s="3"/>
    </row>
    <row r="49" spans="1:13" ht="14.25">
      <c r="A49" s="38" t="s">
        <v>112</v>
      </c>
      <c r="B49" s="39" t="s">
        <v>113</v>
      </c>
      <c r="C49" s="39">
        <v>1</v>
      </c>
      <c r="D49" s="39" t="s">
        <v>154</v>
      </c>
      <c r="E49" s="39" t="s">
        <v>114</v>
      </c>
      <c r="F49" s="39" t="s">
        <v>29</v>
      </c>
      <c r="G49" s="39" t="s">
        <v>154</v>
      </c>
      <c r="H49" s="40" t="s">
        <v>35</v>
      </c>
      <c r="I49" s="37"/>
      <c r="J49" s="3"/>
      <c r="K49" s="3"/>
      <c r="L49" s="3"/>
      <c r="M49" s="3"/>
    </row>
    <row r="50" spans="1:13" ht="14.25">
      <c r="A50" s="38" t="s">
        <v>135</v>
      </c>
      <c r="B50" s="39" t="s">
        <v>136</v>
      </c>
      <c r="C50" s="39">
        <v>2</v>
      </c>
      <c r="D50" s="39" t="s">
        <v>154</v>
      </c>
      <c r="E50" s="39" t="s">
        <v>166</v>
      </c>
      <c r="F50" s="39" t="s">
        <v>30</v>
      </c>
      <c r="G50" s="39" t="s">
        <v>167</v>
      </c>
      <c r="H50" s="40" t="s">
        <v>36</v>
      </c>
      <c r="I50" s="37"/>
      <c r="J50" s="3"/>
      <c r="K50" s="3"/>
      <c r="L50" s="3"/>
      <c r="M50" s="3"/>
    </row>
    <row r="51" spans="1:13" ht="14.25">
      <c r="A51" s="38" t="s">
        <v>115</v>
      </c>
      <c r="B51" s="39" t="s">
        <v>116</v>
      </c>
      <c r="C51" s="39">
        <v>2</v>
      </c>
      <c r="D51" s="39" t="s">
        <v>154</v>
      </c>
      <c r="E51" s="39" t="s">
        <v>117</v>
      </c>
      <c r="F51" s="39" t="s">
        <v>29</v>
      </c>
      <c r="G51" s="39" t="s">
        <v>118</v>
      </c>
      <c r="H51" s="40" t="s">
        <v>35</v>
      </c>
      <c r="I51" s="37"/>
      <c r="J51" s="3"/>
      <c r="K51" s="3"/>
      <c r="L51" s="3"/>
      <c r="M51" s="3"/>
    </row>
    <row r="52" spans="1:13" ht="14.25">
      <c r="A52" s="38" t="s">
        <v>133</v>
      </c>
      <c r="B52" s="39" t="s">
        <v>134</v>
      </c>
      <c r="C52" s="39">
        <v>2</v>
      </c>
      <c r="D52" s="39" t="s">
        <v>154</v>
      </c>
      <c r="E52" s="39" t="s">
        <v>154</v>
      </c>
      <c r="F52" s="39" t="s">
        <v>29</v>
      </c>
      <c r="G52" s="39" t="s">
        <v>154</v>
      </c>
      <c r="H52" s="40" t="s">
        <v>34</v>
      </c>
      <c r="I52" s="37"/>
      <c r="J52" s="3"/>
      <c r="K52" s="3"/>
      <c r="L52" s="3"/>
      <c r="M52" s="3"/>
    </row>
    <row r="53" spans="1:13" ht="14.25">
      <c r="A53" s="38" t="s">
        <v>125</v>
      </c>
      <c r="B53" s="39" t="s">
        <v>126</v>
      </c>
      <c r="C53" s="39">
        <v>2</v>
      </c>
      <c r="D53" s="39" t="s">
        <v>127</v>
      </c>
      <c r="E53" s="39" t="s">
        <v>154</v>
      </c>
      <c r="F53" s="39" t="s">
        <v>30</v>
      </c>
      <c r="G53" s="39" t="s">
        <v>128</v>
      </c>
      <c r="H53" s="40" t="s">
        <v>33</v>
      </c>
      <c r="I53" s="37"/>
      <c r="J53" s="3"/>
      <c r="K53" s="3"/>
      <c r="L53" s="3"/>
      <c r="M53" s="3"/>
    </row>
    <row r="54" spans="1:13" ht="15">
      <c r="A54" s="41" t="s">
        <v>162</v>
      </c>
      <c r="B54" s="42"/>
      <c r="C54" s="42"/>
      <c r="D54" s="42"/>
      <c r="E54" s="42"/>
      <c r="F54" s="42"/>
      <c r="G54" s="42"/>
      <c r="H54" s="43"/>
      <c r="I54" s="44"/>
      <c r="J54" s="3"/>
      <c r="K54" s="3"/>
      <c r="L54" s="3"/>
      <c r="M54" s="3"/>
    </row>
    <row r="55" spans="1:13" ht="14.25">
      <c r="A55" s="3"/>
      <c r="B55" s="3"/>
      <c r="C55" s="3"/>
      <c r="D55" s="3"/>
      <c r="E55" s="3"/>
      <c r="F55" s="3"/>
      <c r="G55" s="3"/>
      <c r="H55" s="3"/>
      <c r="I55" s="3"/>
      <c r="J55" s="3"/>
      <c r="K55" s="3"/>
      <c r="L55" s="3"/>
      <c r="M55" s="3"/>
    </row>
    <row r="56" spans="1:13" ht="14.25">
      <c r="A56" s="3"/>
      <c r="B56" s="3"/>
      <c r="C56" s="3"/>
      <c r="D56" s="3"/>
      <c r="E56" s="3"/>
      <c r="F56" s="3"/>
      <c r="G56" s="3"/>
      <c r="H56" s="3"/>
      <c r="I56" s="3"/>
      <c r="J56" s="3"/>
      <c r="K56" s="3"/>
      <c r="L56" s="3"/>
      <c r="M56" s="3"/>
    </row>
    <row r="57" spans="1:13" ht="14.25">
      <c r="A57" s="3"/>
      <c r="B57" s="3"/>
      <c r="C57" s="3"/>
      <c r="D57" s="3"/>
      <c r="E57" s="3"/>
      <c r="F57" s="3"/>
      <c r="G57" s="3"/>
      <c r="H57" s="3"/>
      <c r="I57" s="3"/>
      <c r="J57" s="3"/>
      <c r="K57" s="3"/>
      <c r="L57" s="3"/>
      <c r="M57" s="3"/>
    </row>
    <row r="58" spans="1:13" ht="14.25">
      <c r="A58" s="3"/>
      <c r="B58" s="3"/>
      <c r="C58" s="3"/>
      <c r="D58" s="3"/>
      <c r="E58" s="3"/>
      <c r="F58" s="3"/>
      <c r="G58" s="3"/>
      <c r="H58" s="3"/>
      <c r="I58" s="3"/>
      <c r="J58" s="3"/>
      <c r="K58" s="3"/>
      <c r="L58" s="3"/>
      <c r="M58" s="3"/>
    </row>
    <row r="59" spans="1:13" ht="14.25">
      <c r="A59" s="3"/>
      <c r="B59" s="3"/>
      <c r="C59" s="3"/>
      <c r="D59" s="3"/>
      <c r="E59" s="3"/>
      <c r="F59" s="3"/>
      <c r="G59" s="3"/>
      <c r="H59" s="3"/>
      <c r="I59" s="3"/>
      <c r="J59" s="3"/>
      <c r="K59" s="3"/>
      <c r="L59" s="3"/>
      <c r="M59" s="3"/>
    </row>
    <row r="60" spans="1:13" ht="14.25">
      <c r="A60" s="3"/>
      <c r="B60" s="3"/>
      <c r="C60" s="3"/>
      <c r="D60" s="3"/>
      <c r="E60" s="3"/>
      <c r="F60" s="3"/>
      <c r="G60" s="3"/>
      <c r="H60" s="3"/>
      <c r="I60" s="3"/>
      <c r="J60" s="3"/>
      <c r="K60" s="3"/>
      <c r="L60" s="3"/>
      <c r="M60" s="3"/>
    </row>
    <row r="61" spans="1:13" ht="14.25">
      <c r="A61" s="3"/>
      <c r="B61" s="3"/>
      <c r="C61" s="3"/>
      <c r="D61" s="3"/>
      <c r="E61" s="3"/>
      <c r="F61" s="3"/>
      <c r="G61" s="3"/>
      <c r="H61" s="3"/>
      <c r="I61" s="3"/>
      <c r="J61" s="3"/>
      <c r="K61" s="3"/>
      <c r="L61" s="3"/>
      <c r="M61" s="3"/>
    </row>
    <row r="62" spans="1:13" ht="14.25">
      <c r="A62" s="3"/>
      <c r="B62" s="3"/>
      <c r="C62" s="3"/>
      <c r="D62" s="3"/>
      <c r="E62" s="3"/>
      <c r="F62" s="3"/>
      <c r="G62" s="3"/>
      <c r="H62" s="3"/>
      <c r="I62" s="3"/>
      <c r="J62" s="3"/>
      <c r="K62" s="3"/>
      <c r="L62" s="3"/>
      <c r="M62" s="3"/>
    </row>
    <row r="63" spans="1:13" ht="14.25">
      <c r="A63" s="3"/>
      <c r="B63" s="3"/>
      <c r="C63" s="3"/>
      <c r="D63" s="3"/>
      <c r="E63" s="3"/>
      <c r="F63" s="3"/>
      <c r="G63" s="3"/>
      <c r="H63" s="3"/>
      <c r="I63" s="3"/>
      <c r="J63" s="3"/>
      <c r="K63" s="3"/>
      <c r="L63" s="3"/>
      <c r="M63" s="3"/>
    </row>
    <row r="64" spans="1:13" ht="14.25">
      <c r="A64" s="3"/>
      <c r="B64" s="3"/>
      <c r="C64" s="3"/>
      <c r="D64" s="3"/>
      <c r="E64" s="3"/>
      <c r="F64" s="3"/>
      <c r="G64" s="3"/>
      <c r="H64" s="3"/>
      <c r="I64" s="3"/>
      <c r="J64" s="3"/>
      <c r="K64" s="3"/>
      <c r="L64" s="3"/>
      <c r="M64" s="3"/>
    </row>
    <row r="65" spans="1:13" ht="14.25">
      <c r="A65" s="3"/>
      <c r="B65" s="3"/>
      <c r="C65" s="3"/>
      <c r="D65" s="3"/>
      <c r="E65" s="3"/>
      <c r="F65" s="3"/>
      <c r="G65" s="3"/>
      <c r="H65" s="3"/>
      <c r="I65" s="3"/>
      <c r="J65" s="3"/>
      <c r="K65" s="3"/>
      <c r="L65" s="3"/>
      <c r="M65" s="3"/>
    </row>
    <row r="66" spans="1:13" ht="14.25">
      <c r="A66" s="3"/>
      <c r="B66" s="3"/>
      <c r="C66" s="3"/>
      <c r="D66" s="3"/>
      <c r="E66" s="3"/>
      <c r="F66" s="3"/>
      <c r="G66" s="3"/>
      <c r="H66" s="3"/>
      <c r="I66" s="3"/>
      <c r="J66" s="3"/>
      <c r="K66" s="3"/>
      <c r="L66" s="3"/>
      <c r="M66" s="3"/>
    </row>
    <row r="67" spans="1:13" ht="14.25">
      <c r="A67" s="3"/>
      <c r="B67" s="3"/>
      <c r="C67" s="3"/>
      <c r="D67" s="3"/>
      <c r="E67" s="3"/>
      <c r="F67" s="3"/>
      <c r="G67" s="3"/>
      <c r="H67" s="3"/>
      <c r="I67" s="3"/>
      <c r="J67" s="3"/>
      <c r="K67" s="3"/>
      <c r="L67" s="3"/>
      <c r="M67" s="3"/>
    </row>
    <row r="68" spans="1:13" ht="14.25">
      <c r="A68" s="3"/>
      <c r="B68" s="3"/>
      <c r="C68" s="3"/>
      <c r="D68" s="3"/>
      <c r="E68" s="3"/>
      <c r="F68" s="3"/>
      <c r="G68" s="3"/>
      <c r="H68" s="3"/>
      <c r="I68" s="3"/>
      <c r="J68" s="3"/>
      <c r="K68" s="3"/>
      <c r="L68" s="3"/>
      <c r="M68" s="3"/>
    </row>
    <row r="69" spans="1:13" ht="14.25">
      <c r="A69" s="3"/>
      <c r="B69" s="3"/>
      <c r="C69" s="3"/>
      <c r="D69" s="3"/>
      <c r="E69" s="3"/>
      <c r="F69" s="3"/>
      <c r="G69" s="3"/>
      <c r="H69" s="3"/>
      <c r="I69" s="3"/>
      <c r="J69" s="3"/>
      <c r="K69" s="3"/>
      <c r="L69" s="3"/>
      <c r="M69" s="3"/>
    </row>
    <row r="70" spans="1:13" ht="14.25">
      <c r="A70" s="3"/>
      <c r="B70" s="3"/>
      <c r="C70" s="3"/>
      <c r="D70" s="3"/>
      <c r="E70" s="3"/>
      <c r="F70" s="3"/>
      <c r="G70" s="3"/>
      <c r="H70" s="3"/>
      <c r="I70" s="3"/>
      <c r="J70" s="3"/>
      <c r="K70" s="3"/>
      <c r="L70" s="3"/>
      <c r="M70" s="3"/>
    </row>
    <row r="71" spans="1:13" ht="14.25">
      <c r="A71" s="3"/>
      <c r="B71" s="3"/>
      <c r="C71" s="3"/>
      <c r="D71" s="3"/>
      <c r="E71" s="3"/>
      <c r="F71" s="3"/>
      <c r="G71" s="3"/>
      <c r="H71" s="3"/>
      <c r="I71" s="3"/>
      <c r="J71" s="3"/>
      <c r="K71" s="3"/>
      <c r="L71" s="3"/>
      <c r="M71" s="3"/>
    </row>
    <row r="72" spans="1:13" ht="14.25">
      <c r="A72" s="3"/>
      <c r="B72" s="3"/>
      <c r="C72" s="3"/>
      <c r="D72" s="3"/>
      <c r="E72" s="3"/>
      <c r="F72" s="3"/>
      <c r="G72" s="3"/>
      <c r="H72" s="3"/>
      <c r="I72" s="3"/>
      <c r="J72" s="3"/>
      <c r="K72" s="3"/>
      <c r="L72" s="3"/>
      <c r="M72" s="3"/>
    </row>
    <row r="73" spans="1:13" ht="14.25">
      <c r="A73" s="3"/>
      <c r="B73" s="3"/>
      <c r="C73" s="3"/>
      <c r="D73" s="3"/>
      <c r="E73" s="3"/>
      <c r="F73" s="3"/>
      <c r="G73" s="3"/>
      <c r="H73" s="3"/>
      <c r="I73" s="3"/>
      <c r="J73" s="3"/>
      <c r="K73" s="3"/>
      <c r="L73" s="3"/>
      <c r="M73" s="3"/>
    </row>
    <row r="74" spans="1:13" ht="14.25">
      <c r="A74" s="3"/>
      <c r="B74" s="3"/>
      <c r="C74" s="3"/>
      <c r="D74" s="3"/>
      <c r="E74" s="3"/>
      <c r="F74" s="3"/>
      <c r="G74" s="3"/>
      <c r="H74" s="3"/>
      <c r="I74" s="3"/>
      <c r="J74" s="3"/>
      <c r="K74" s="3"/>
      <c r="L74" s="3"/>
      <c r="M74" s="3"/>
    </row>
    <row r="75" spans="1:13" ht="14.25">
      <c r="A75" s="3"/>
      <c r="B75" s="3"/>
      <c r="C75" s="3"/>
      <c r="D75" s="3"/>
      <c r="E75" s="3"/>
      <c r="F75" s="3"/>
      <c r="G75" s="3"/>
      <c r="H75" s="3"/>
      <c r="I75" s="3"/>
      <c r="J75" s="3"/>
      <c r="K75" s="3"/>
      <c r="L75" s="3"/>
      <c r="M75" s="3"/>
    </row>
    <row r="76" spans="1:13" ht="14.25">
      <c r="A76" s="3"/>
      <c r="B76" s="3"/>
      <c r="C76" s="3"/>
      <c r="D76" s="3"/>
      <c r="E76" s="3"/>
      <c r="F76" s="3"/>
      <c r="G76" s="3"/>
      <c r="H76" s="3"/>
      <c r="I76" s="3"/>
      <c r="J76" s="3"/>
      <c r="K76" s="3"/>
      <c r="L76" s="3"/>
      <c r="M76" s="3"/>
    </row>
    <row r="77" spans="1:13" ht="14.25">
      <c r="A77" s="3"/>
      <c r="B77" s="3"/>
      <c r="C77" s="3"/>
      <c r="D77" s="3"/>
      <c r="E77" s="3"/>
      <c r="F77" s="3"/>
      <c r="G77" s="3"/>
      <c r="H77" s="3"/>
      <c r="I77" s="3"/>
      <c r="J77" s="3"/>
      <c r="K77" s="3"/>
      <c r="L77" s="3"/>
      <c r="M77" s="3"/>
    </row>
    <row r="78" spans="1:13" ht="14.25">
      <c r="A78" s="3"/>
      <c r="B78" s="3"/>
      <c r="C78" s="3"/>
      <c r="D78" s="3"/>
      <c r="E78" s="3"/>
      <c r="F78" s="3"/>
      <c r="G78" s="3"/>
      <c r="H78" s="3"/>
      <c r="I78" s="3"/>
      <c r="J78" s="3"/>
      <c r="K78" s="3"/>
      <c r="L78" s="3"/>
      <c r="M78" s="3"/>
    </row>
    <row r="79" spans="1:13" ht="14.25">
      <c r="A79" s="3"/>
      <c r="B79" s="3"/>
      <c r="C79" s="3"/>
      <c r="D79" s="3"/>
      <c r="E79" s="3"/>
      <c r="F79" s="3"/>
      <c r="G79" s="3"/>
      <c r="H79" s="3"/>
      <c r="I79" s="3"/>
      <c r="J79" s="3"/>
      <c r="K79" s="3"/>
      <c r="L79" s="3"/>
      <c r="M79" s="3"/>
    </row>
    <row r="80" spans="1:13" ht="14.25">
      <c r="A80" s="28" t="s">
        <v>18</v>
      </c>
      <c r="B80" s="29" t="s">
        <v>153</v>
      </c>
      <c r="C80" s="3"/>
      <c r="D80" s="3"/>
      <c r="E80" s="3"/>
      <c r="F80" s="3"/>
      <c r="G80" s="3"/>
      <c r="H80" s="3"/>
      <c r="I80" s="3"/>
      <c r="J80" s="3"/>
      <c r="K80" s="3"/>
      <c r="L80" s="3"/>
      <c r="M80" s="3"/>
    </row>
    <row r="81" spans="1:13" ht="14.25">
      <c r="A81" s="28" t="s">
        <v>19</v>
      </c>
      <c r="B81" s="29" t="s">
        <v>153</v>
      </c>
      <c r="C81" s="3"/>
      <c r="D81" s="3"/>
      <c r="E81" s="3"/>
      <c r="F81" s="3"/>
      <c r="G81" s="3"/>
      <c r="H81" s="3"/>
      <c r="I81" s="3"/>
      <c r="J81" s="3"/>
      <c r="K81" s="3"/>
      <c r="L81" s="3"/>
      <c r="M81" s="3"/>
    </row>
    <row r="82" spans="1:13" ht="14.25">
      <c r="A82" s="3"/>
      <c r="B82" s="3"/>
      <c r="C82" s="3"/>
      <c r="D82" s="3"/>
      <c r="E82" s="3"/>
      <c r="F82" s="3"/>
      <c r="G82" s="3"/>
      <c r="H82" s="3"/>
      <c r="I82" s="3"/>
      <c r="J82" s="3"/>
      <c r="K82" s="3"/>
      <c r="L82" s="3"/>
      <c r="M82" s="3"/>
    </row>
    <row r="83" spans="1:13" ht="14.25">
      <c r="A83" s="30" t="s">
        <v>21</v>
      </c>
      <c r="B83" s="31" t="s">
        <v>23</v>
      </c>
      <c r="C83" s="31" t="s">
        <v>24</v>
      </c>
      <c r="D83" s="31" t="s">
        <v>25</v>
      </c>
      <c r="E83" s="31" t="s">
        <v>26</v>
      </c>
      <c r="F83" s="31" t="s">
        <v>27</v>
      </c>
      <c r="G83" s="31" t="s">
        <v>28</v>
      </c>
      <c r="H83" s="32" t="s">
        <v>20</v>
      </c>
      <c r="I83" s="33" t="s">
        <v>154</v>
      </c>
      <c r="J83" s="3"/>
      <c r="K83" s="3"/>
      <c r="L83" s="3"/>
      <c r="M83" s="3"/>
    </row>
    <row r="84" spans="1:13" ht="14.25">
      <c r="A84" s="34" t="s">
        <v>129</v>
      </c>
      <c r="B84" s="35" t="s">
        <v>152</v>
      </c>
      <c r="C84" s="35">
        <v>2</v>
      </c>
      <c r="D84" s="35" t="s">
        <v>154</v>
      </c>
      <c r="E84" s="35" t="s">
        <v>154</v>
      </c>
      <c r="F84" s="35" t="s">
        <v>30</v>
      </c>
      <c r="G84" s="35" t="s">
        <v>154</v>
      </c>
      <c r="H84" s="36" t="s">
        <v>34</v>
      </c>
      <c r="I84" s="37"/>
      <c r="J84" s="3"/>
      <c r="K84" s="3"/>
      <c r="L84" s="3"/>
      <c r="M84" s="3"/>
    </row>
    <row r="85" spans="1:13" ht="14.25">
      <c r="A85" s="38" t="s">
        <v>150</v>
      </c>
      <c r="B85" s="39" t="s">
        <v>151</v>
      </c>
      <c r="C85" s="39">
        <v>3</v>
      </c>
      <c r="D85" s="39" t="s">
        <v>154</v>
      </c>
      <c r="E85" s="39" t="s">
        <v>154</v>
      </c>
      <c r="F85" s="39" t="s">
        <v>30</v>
      </c>
      <c r="G85" s="39" t="s">
        <v>154</v>
      </c>
      <c r="H85" s="40" t="s">
        <v>32</v>
      </c>
      <c r="I85" s="37"/>
      <c r="J85" s="3"/>
      <c r="K85" s="3"/>
      <c r="L85" s="3"/>
      <c r="M85" s="3"/>
    </row>
    <row r="86" spans="1:13" ht="15">
      <c r="A86" s="41" t="s">
        <v>162</v>
      </c>
      <c r="B86" s="42"/>
      <c r="C86" s="42"/>
      <c r="D86" s="42"/>
      <c r="E86" s="42"/>
      <c r="F86" s="42"/>
      <c r="G86" s="42"/>
      <c r="H86" s="43"/>
      <c r="I86" s="44"/>
      <c r="J86" s="3"/>
      <c r="K86" s="3"/>
      <c r="L86" s="3"/>
      <c r="M86" s="3"/>
    </row>
    <row r="87" spans="1:13" ht="14.25">
      <c r="A87" s="3"/>
      <c r="B87" s="3"/>
      <c r="C87" s="3"/>
      <c r="D87" s="3"/>
      <c r="E87" s="3"/>
      <c r="F87" s="3"/>
      <c r="G87" s="3"/>
      <c r="H87" s="3"/>
      <c r="I87" s="3"/>
      <c r="J87" s="3"/>
      <c r="K87" s="3"/>
      <c r="L87" s="3"/>
      <c r="M87" s="3"/>
    </row>
    <row r="88" spans="1:13" ht="14.25">
      <c r="A88" s="3"/>
      <c r="B88" s="3"/>
      <c r="C88" s="3"/>
      <c r="D88" s="3"/>
      <c r="E88" s="3"/>
      <c r="F88" s="3"/>
      <c r="G88" s="3"/>
      <c r="H88" s="3"/>
      <c r="I88" s="3"/>
      <c r="J88" s="3"/>
      <c r="K88" s="3"/>
      <c r="L88" s="3"/>
      <c r="M88" s="3"/>
    </row>
    <row r="89" spans="1:13" ht="14.25">
      <c r="A89" s="3"/>
      <c r="B89" s="3"/>
      <c r="C89" s="3"/>
      <c r="D89" s="3"/>
      <c r="E89" s="3"/>
      <c r="F89" s="3"/>
      <c r="G89" s="3"/>
      <c r="H89" s="3"/>
      <c r="I89" s="3"/>
      <c r="J89" s="3"/>
      <c r="K89" s="3"/>
      <c r="L89" s="3"/>
      <c r="M89" s="3"/>
    </row>
    <row r="90" spans="1:13" ht="14.25">
      <c r="A90" s="3"/>
      <c r="B90" s="3"/>
      <c r="C90" s="3"/>
      <c r="D90" s="3"/>
      <c r="E90" s="3"/>
      <c r="F90" s="3"/>
      <c r="G90" s="3"/>
      <c r="H90" s="3"/>
      <c r="I90" s="3"/>
      <c r="J90" s="3"/>
      <c r="K90" s="3"/>
      <c r="L90" s="3"/>
      <c r="M90" s="3"/>
    </row>
    <row r="91" spans="1:13" ht="14.25">
      <c r="A91" s="3"/>
      <c r="B91" s="3"/>
      <c r="C91" s="3"/>
      <c r="D91" s="3"/>
      <c r="E91" s="3"/>
      <c r="F91" s="3"/>
      <c r="G91" s="3"/>
      <c r="H91" s="3"/>
      <c r="I91" s="3"/>
      <c r="J91" s="3"/>
      <c r="K91" s="3"/>
      <c r="L91" s="3"/>
      <c r="M91" s="3"/>
    </row>
    <row r="92" spans="1:13" ht="14.25">
      <c r="A92" s="3"/>
      <c r="B92" s="3"/>
      <c r="C92" s="3"/>
      <c r="D92" s="3"/>
      <c r="E92" s="3"/>
      <c r="F92" s="3"/>
      <c r="G92" s="3"/>
      <c r="H92" s="3"/>
      <c r="I92" s="3"/>
      <c r="J92" s="3"/>
      <c r="K92" s="3"/>
      <c r="L92" s="3"/>
      <c r="M92" s="3"/>
    </row>
    <row r="93" spans="1:13" ht="14.25">
      <c r="A93" s="3"/>
      <c r="B93" s="3"/>
      <c r="C93" s="3"/>
      <c r="D93" s="3"/>
      <c r="E93" s="3"/>
      <c r="F93" s="3"/>
      <c r="G93" s="3"/>
      <c r="H93" s="3"/>
      <c r="I93" s="3"/>
      <c r="J93" s="3"/>
      <c r="K93" s="3"/>
      <c r="L93" s="3"/>
      <c r="M93" s="3"/>
    </row>
    <row r="94" spans="1:13" ht="14.25">
      <c r="A94" s="3"/>
      <c r="B94" s="3"/>
      <c r="C94" s="3"/>
      <c r="D94" s="3"/>
      <c r="E94" s="3"/>
      <c r="F94" s="3"/>
      <c r="G94" s="3"/>
      <c r="H94" s="3"/>
      <c r="I94" s="3"/>
      <c r="J94" s="3"/>
      <c r="K94" s="3"/>
      <c r="L94" s="3"/>
      <c r="M94" s="3"/>
    </row>
    <row r="95" spans="1:13" ht="14.25">
      <c r="A95" s="3"/>
      <c r="B95" s="3"/>
      <c r="C95" s="3"/>
      <c r="D95" s="3"/>
      <c r="E95" s="3"/>
      <c r="F95" s="3"/>
      <c r="G95" s="3"/>
      <c r="H95" s="3"/>
      <c r="I95" s="3"/>
      <c r="J95" s="3"/>
      <c r="K95" s="3"/>
      <c r="L95" s="3"/>
      <c r="M95" s="3"/>
    </row>
    <row r="96" spans="1:13" ht="14.25">
      <c r="A96" s="3"/>
      <c r="B96" s="3"/>
      <c r="C96" s="3"/>
      <c r="D96" s="3"/>
      <c r="E96" s="3"/>
      <c r="F96" s="3"/>
      <c r="G96" s="3"/>
      <c r="H96" s="3"/>
      <c r="I96" s="3"/>
      <c r="J96" s="3"/>
      <c r="K96" s="3"/>
      <c r="L96" s="3"/>
      <c r="M96" s="3"/>
    </row>
    <row r="97" spans="1:13" ht="14.25">
      <c r="A97" s="3"/>
      <c r="B97" s="3"/>
      <c r="C97" s="3"/>
      <c r="D97" s="3"/>
      <c r="E97" s="3"/>
      <c r="F97" s="3"/>
      <c r="G97" s="3"/>
      <c r="H97" s="3"/>
      <c r="I97" s="3"/>
      <c r="J97" s="3"/>
      <c r="K97" s="3"/>
      <c r="L97" s="3"/>
      <c r="M97" s="3"/>
    </row>
    <row r="98" spans="1:13" ht="14.25">
      <c r="A98" s="3"/>
      <c r="B98" s="3"/>
      <c r="C98" s="3"/>
      <c r="D98" s="3"/>
      <c r="E98" s="3"/>
      <c r="F98" s="3"/>
      <c r="G98" s="3"/>
      <c r="H98" s="3"/>
      <c r="I98" s="3"/>
      <c r="J98" s="3"/>
      <c r="K98" s="3"/>
      <c r="L98" s="3"/>
      <c r="M98" s="3"/>
    </row>
    <row r="99" spans="1:13" ht="14.25">
      <c r="A99" s="3"/>
      <c r="B99" s="3"/>
      <c r="C99" s="3"/>
      <c r="D99" s="3"/>
      <c r="E99" s="3"/>
      <c r="F99" s="3"/>
      <c r="G99" s="3"/>
      <c r="H99" s="3"/>
      <c r="I99" s="3"/>
      <c r="J99" s="3"/>
      <c r="K99" s="3"/>
      <c r="L99" s="3"/>
      <c r="M99" s="3"/>
    </row>
    <row r="100" spans="1:13" ht="14.25">
      <c r="A100" s="3"/>
      <c r="B100" s="3"/>
      <c r="C100" s="3"/>
      <c r="D100" s="3"/>
      <c r="E100" s="3"/>
      <c r="F100" s="3"/>
      <c r="G100" s="3"/>
      <c r="H100" s="3"/>
      <c r="I100" s="3"/>
      <c r="J100" s="3"/>
      <c r="K100" s="3"/>
      <c r="L100" s="3"/>
      <c r="M100" s="3"/>
    </row>
    <row r="101" spans="1:13" ht="14.25">
      <c r="A101" s="3"/>
      <c r="B101" s="3"/>
      <c r="C101" s="3"/>
      <c r="D101" s="3"/>
      <c r="E101" s="3"/>
      <c r="F101" s="3"/>
      <c r="G101" s="3"/>
      <c r="H101" s="3"/>
      <c r="I101" s="3"/>
      <c r="J101" s="3"/>
      <c r="K101" s="3"/>
      <c r="L101" s="3"/>
      <c r="M101" s="3"/>
    </row>
    <row r="102" spans="1:13" ht="14.25">
      <c r="A102" s="3"/>
      <c r="B102" s="3"/>
      <c r="C102" s="3"/>
      <c r="D102" s="3"/>
      <c r="E102" s="3"/>
      <c r="F102" s="3"/>
      <c r="G102" s="3"/>
      <c r="H102" s="3"/>
      <c r="I102" s="3"/>
      <c r="J102" s="3"/>
      <c r="K102" s="3"/>
      <c r="L102" s="3"/>
      <c r="M102" s="3"/>
    </row>
    <row r="103" spans="1:13" ht="14.25">
      <c r="A103" s="3"/>
      <c r="B103" s="3"/>
      <c r="C103" s="3"/>
      <c r="D103" s="3"/>
      <c r="E103" s="3"/>
      <c r="F103" s="3"/>
      <c r="G103" s="3"/>
      <c r="H103" s="3"/>
      <c r="I103" s="3"/>
      <c r="J103" s="3"/>
      <c r="K103" s="3"/>
      <c r="L103" s="3"/>
      <c r="M103" s="3"/>
    </row>
    <row r="104" spans="1:13" ht="14.25">
      <c r="A104" s="3"/>
      <c r="B104" s="3"/>
      <c r="C104" s="3"/>
      <c r="D104" s="3"/>
      <c r="E104" s="3"/>
      <c r="F104" s="3"/>
      <c r="G104" s="3"/>
      <c r="H104" s="3"/>
      <c r="I104" s="3"/>
      <c r="J104" s="3"/>
      <c r="K104" s="3"/>
      <c r="L104" s="3"/>
      <c r="M104" s="3"/>
    </row>
    <row r="105" spans="1:13" ht="14.25">
      <c r="A105" s="3"/>
      <c r="B105" s="3"/>
      <c r="C105" s="3"/>
      <c r="D105" s="3"/>
      <c r="E105" s="3"/>
      <c r="F105" s="3"/>
      <c r="G105" s="3"/>
      <c r="H105" s="3"/>
      <c r="I105" s="3"/>
      <c r="J105" s="3"/>
      <c r="K105" s="3"/>
      <c r="L105" s="3"/>
      <c r="M105" s="3"/>
    </row>
    <row r="106" spans="1:13" ht="14.25">
      <c r="A106" s="3"/>
      <c r="B106" s="3"/>
      <c r="C106" s="3"/>
      <c r="D106" s="3"/>
      <c r="E106" s="3"/>
      <c r="F106" s="3"/>
      <c r="G106" s="3"/>
      <c r="H106" s="3"/>
      <c r="I106" s="3"/>
      <c r="J106" s="3"/>
      <c r="K106" s="3"/>
      <c r="L106" s="3"/>
      <c r="M106" s="3"/>
    </row>
    <row r="107" spans="1:13" ht="14.25">
      <c r="A107" s="3"/>
      <c r="B107" s="3"/>
      <c r="C107" s="3"/>
      <c r="D107" s="3"/>
      <c r="E107" s="3"/>
      <c r="F107" s="3"/>
      <c r="G107" s="3"/>
      <c r="H107" s="3"/>
      <c r="I107" s="3"/>
      <c r="J107" s="3"/>
      <c r="K107" s="3"/>
      <c r="L107" s="3"/>
      <c r="M107" s="3"/>
    </row>
    <row r="108" spans="1:13" ht="14.25">
      <c r="A108" s="3"/>
      <c r="B108" s="3"/>
      <c r="C108" s="3"/>
      <c r="D108" s="3"/>
      <c r="E108" s="3"/>
      <c r="F108" s="3"/>
      <c r="G108" s="3"/>
      <c r="H108" s="3"/>
      <c r="I108" s="3"/>
      <c r="J108" s="3"/>
      <c r="K108" s="3"/>
      <c r="L108" s="3"/>
      <c r="M108" s="3"/>
    </row>
    <row r="109" spans="1:13" ht="14.25">
      <c r="A109" s="3"/>
      <c r="B109" s="3"/>
      <c r="C109" s="3"/>
      <c r="D109" s="3"/>
      <c r="E109" s="3"/>
      <c r="F109" s="3"/>
      <c r="G109" s="3"/>
      <c r="H109" s="3"/>
      <c r="I109" s="3"/>
      <c r="J109" s="3"/>
      <c r="K109" s="3"/>
      <c r="L109" s="3"/>
      <c r="M109" s="3"/>
    </row>
    <row r="110" spans="1:13" ht="14.25">
      <c r="A110" s="45" t="s">
        <v>168</v>
      </c>
      <c r="B110" s="3"/>
      <c r="C110" s="3"/>
      <c r="D110" s="3"/>
      <c r="E110" s="3"/>
      <c r="F110" s="3"/>
      <c r="G110" s="3"/>
      <c r="H110" s="3"/>
      <c r="I110" s="3"/>
      <c r="J110" s="3"/>
      <c r="K110" s="3"/>
      <c r="L110" s="3"/>
      <c r="M110" s="3"/>
    </row>
    <row r="111" spans="1:13" ht="14.25">
      <c r="A111" s="46">
        <v>30</v>
      </c>
      <c r="B111" s="3"/>
      <c r="C111" s="3"/>
      <c r="D111" s="3"/>
      <c r="E111" s="3"/>
      <c r="F111" s="3"/>
      <c r="G111" s="3"/>
      <c r="H111" s="3"/>
      <c r="I111" s="3"/>
      <c r="J111" s="3"/>
      <c r="K111" s="3"/>
      <c r="L111" s="3"/>
      <c r="M111" s="3"/>
    </row>
    <row r="112" spans="1:13" ht="14.25">
      <c r="A112" s="3"/>
      <c r="B112" s="3"/>
      <c r="C112" s="3"/>
      <c r="D112" s="3"/>
      <c r="E112" s="3"/>
      <c r="F112" s="3"/>
      <c r="G112" s="3"/>
      <c r="H112" s="3"/>
      <c r="I112" s="3"/>
      <c r="J112" s="3"/>
      <c r="K112" s="3"/>
      <c r="L112" s="3"/>
      <c r="M112" s="3"/>
    </row>
    <row r="113" spans="1:13" ht="14.25">
      <c r="A113" s="28" t="s">
        <v>18</v>
      </c>
      <c r="B113" s="29" t="s">
        <v>153</v>
      </c>
      <c r="C113" s="3"/>
      <c r="D113" s="3"/>
      <c r="E113" s="3"/>
      <c r="F113" s="3"/>
      <c r="G113" s="3"/>
      <c r="H113" s="3"/>
      <c r="I113" s="3"/>
      <c r="J113" s="3"/>
      <c r="K113" s="3"/>
      <c r="L113" s="3"/>
      <c r="M113" s="3"/>
    </row>
    <row r="114" spans="1:13" ht="14.25">
      <c r="A114" s="3"/>
      <c r="B114" s="3"/>
      <c r="C114" s="3"/>
      <c r="D114" s="3"/>
      <c r="E114" s="3"/>
      <c r="F114" s="3"/>
      <c r="G114" s="3"/>
      <c r="H114" s="3"/>
      <c r="I114" s="3"/>
      <c r="J114" s="3"/>
      <c r="K114" s="3"/>
      <c r="L114" s="3"/>
      <c r="M114" s="3"/>
    </row>
    <row r="115" spans="1:13" ht="14.25">
      <c r="A115" s="47" t="s">
        <v>19</v>
      </c>
      <c r="B115" s="33" t="s">
        <v>168</v>
      </c>
      <c r="C115" s="3"/>
      <c r="D115" s="3" t="s">
        <v>19</v>
      </c>
      <c r="E115" s="3" t="s">
        <v>169</v>
      </c>
      <c r="F115" s="3"/>
      <c r="G115" s="3"/>
      <c r="H115" s="3"/>
      <c r="I115" s="3"/>
      <c r="J115" s="3"/>
      <c r="K115" s="3"/>
      <c r="L115" s="3"/>
      <c r="M115" s="3"/>
    </row>
    <row r="116" spans="1:13" ht="15">
      <c r="A116" s="48" t="s">
        <v>38</v>
      </c>
      <c r="B116" s="49">
        <v>9</v>
      </c>
      <c r="C116" s="3"/>
      <c r="D116" s="50" t="str">
        <f>IF(AND(tmp!A116&lt;&gt;"",tmp!A116&lt;&gt;"Total Résultat"),tmp!A116,"")</f>
        <v>1. Situation initiale</v>
      </c>
      <c r="E116" s="50">
        <f>IF(AND(tmp!A116&lt;&gt;"",tmp!A116&lt;&gt;"Total Résultat"),tmp!B116,"")</f>
        <v>9</v>
      </c>
      <c r="F116" s="3"/>
      <c r="G116" s="3"/>
      <c r="H116" s="3"/>
      <c r="I116" s="3"/>
      <c r="J116" s="3"/>
      <c r="K116" s="3"/>
      <c r="L116" s="3"/>
      <c r="M116" s="3"/>
    </row>
    <row r="117" spans="1:13" ht="15">
      <c r="A117" s="51" t="s">
        <v>39</v>
      </c>
      <c r="B117" s="52">
        <v>4</v>
      </c>
      <c r="C117" s="3"/>
      <c r="D117" s="50" t="str">
        <f>IF(AND(tmp!A117&lt;&gt;"",tmp!A117&lt;&gt;"Total Résultat"),tmp!A117,"")</f>
        <v>2. Analyse des besoins</v>
      </c>
      <c r="E117" s="50">
        <f>IF(AND(tmp!A117&lt;&gt;"",tmp!A117&lt;&gt;"Total Résultat"),tmp!B117,"")</f>
        <v>4</v>
      </c>
      <c r="F117" s="3"/>
      <c r="G117" s="3"/>
      <c r="H117" s="3"/>
      <c r="I117" s="3"/>
      <c r="J117" s="3"/>
      <c r="K117" s="3"/>
      <c r="L117" s="3"/>
      <c r="M117" s="3"/>
    </row>
    <row r="118" spans="1:13" ht="15">
      <c r="A118" s="51" t="s">
        <v>139</v>
      </c>
      <c r="B118" s="52">
        <v>2</v>
      </c>
      <c r="C118" s="3"/>
      <c r="D118" s="50" t="str">
        <f>IF(AND(tmp!A118&lt;&gt;"",tmp!A118&lt;&gt;"Total Résultat"),tmp!A118,"")</f>
        <v>3. Mise en œuvre</v>
      </c>
      <c r="E118" s="50">
        <f>IF(AND(tmp!A118&lt;&gt;"",tmp!A118&lt;&gt;"Total Résultat"),tmp!B118,"")</f>
        <v>2</v>
      </c>
      <c r="F118" s="3"/>
      <c r="G118" s="3"/>
      <c r="H118" s="3"/>
      <c r="I118" s="3"/>
      <c r="J118" s="3"/>
      <c r="K118" s="3"/>
      <c r="L118" s="3"/>
      <c r="M118" s="3"/>
    </row>
    <row r="119" spans="1:13" ht="14.25">
      <c r="A119" s="51" t="s">
        <v>154</v>
      </c>
      <c r="B119" s="53"/>
      <c r="C119" s="3"/>
      <c r="D119" s="3"/>
      <c r="E119" s="3"/>
      <c r="F119" s="3"/>
      <c r="G119" s="3"/>
      <c r="H119" s="3"/>
      <c r="I119" s="3"/>
      <c r="J119" s="3"/>
      <c r="K119" s="3"/>
      <c r="L119" s="3"/>
      <c r="M119" s="3"/>
    </row>
    <row r="120" spans="1:13" ht="15">
      <c r="A120" s="54" t="s">
        <v>162</v>
      </c>
      <c r="B120" s="44">
        <v>15</v>
      </c>
      <c r="C120" s="3"/>
      <c r="D120" s="3"/>
      <c r="E120" s="3"/>
      <c r="F120" s="3"/>
      <c r="G120" s="3"/>
      <c r="H120" s="3"/>
      <c r="I120" s="3"/>
      <c r="J120" s="3"/>
      <c r="K120" s="3"/>
      <c r="L120" s="3"/>
      <c r="M120" s="3"/>
    </row>
    <row r="121" spans="1:13" ht="14.25">
      <c r="A121" s="3"/>
      <c r="B121" s="3"/>
      <c r="C121" s="3"/>
      <c r="D121" s="3"/>
      <c r="E121" s="3"/>
      <c r="F121" s="3"/>
      <c r="G121" s="3"/>
      <c r="H121" s="3"/>
      <c r="I121" s="3"/>
      <c r="J121" s="3"/>
      <c r="K121" s="3"/>
      <c r="L121" s="3"/>
      <c r="M121" s="3"/>
    </row>
    <row r="122" spans="1:13" ht="14.25">
      <c r="A122" s="3"/>
      <c r="B122" s="3"/>
      <c r="C122" s="3"/>
      <c r="D122" s="3"/>
      <c r="E122" s="3"/>
      <c r="F122" s="3"/>
      <c r="G122" s="3"/>
      <c r="H122" s="3"/>
      <c r="I122" s="3"/>
      <c r="J122" s="3"/>
      <c r="K122" s="3"/>
      <c r="L122" s="3"/>
      <c r="M122" s="3"/>
    </row>
    <row r="123" spans="1:13" ht="14.25">
      <c r="A123" s="3"/>
      <c r="B123" s="3"/>
      <c r="C123" s="3"/>
      <c r="D123" s="3"/>
      <c r="E123" s="3"/>
      <c r="F123" s="3"/>
      <c r="G123" s="3"/>
      <c r="H123" s="3"/>
      <c r="I123" s="3"/>
      <c r="J123" s="3"/>
      <c r="K123" s="3"/>
      <c r="L123" s="3"/>
      <c r="M123" s="3"/>
    </row>
    <row r="124" spans="1:13" ht="14.25">
      <c r="A124" s="28" t="s">
        <v>18</v>
      </c>
      <c r="B124" s="29" t="s">
        <v>153</v>
      </c>
      <c r="C124" s="3"/>
      <c r="D124" s="3"/>
      <c r="E124" s="3"/>
      <c r="F124" s="3"/>
      <c r="G124" s="3"/>
      <c r="H124" s="3"/>
      <c r="I124" s="3"/>
      <c r="J124" s="3"/>
      <c r="K124" s="3"/>
      <c r="L124" s="3"/>
      <c r="M124" s="3"/>
    </row>
    <row r="125" spans="1:13" ht="14.25">
      <c r="A125" s="3"/>
      <c r="B125" s="3"/>
      <c r="C125" s="3"/>
      <c r="D125" s="3"/>
      <c r="E125" s="3"/>
      <c r="F125" s="3"/>
      <c r="G125" s="3"/>
      <c r="H125" s="3"/>
      <c r="I125" s="3"/>
      <c r="J125" s="3"/>
      <c r="K125" s="3"/>
      <c r="L125" s="3"/>
      <c r="M125" s="3"/>
    </row>
    <row r="126" spans="1:13" ht="14.25">
      <c r="A126" s="47" t="s">
        <v>20</v>
      </c>
      <c r="B126" s="33" t="s">
        <v>168</v>
      </c>
      <c r="C126" s="3"/>
      <c r="D126" s="3" t="str">
        <f>A126</f>
        <v>Thématique</v>
      </c>
      <c r="E126" s="3" t="s">
        <v>169</v>
      </c>
      <c r="F126" s="3" t="s">
        <v>170</v>
      </c>
      <c r="G126" s="3"/>
      <c r="H126" s="3"/>
      <c r="I126" s="3"/>
      <c r="J126" s="3"/>
      <c r="K126" s="3"/>
      <c r="L126" s="3"/>
      <c r="M126" s="3"/>
    </row>
    <row r="127" spans="1:13" ht="15">
      <c r="A127" s="48" t="s">
        <v>42</v>
      </c>
      <c r="B127" s="49">
        <v>1</v>
      </c>
      <c r="C127" s="3"/>
      <c r="D127" s="50" t="str">
        <f>IF(AND(tmp!A127&lt;&gt;"",tmp!A127&lt;&gt;"Total Résultat"),tmp!A127,"")</f>
        <v>Activité économique</v>
      </c>
      <c r="E127" s="50">
        <f>IF(AND(tmp!A127&lt;&gt;"",tmp!A127&lt;&gt;"Total Résultat"),tmp!B127,"")</f>
        <v>1</v>
      </c>
      <c r="F127" s="3" t="e">
        <f ca="1">ORG.LIBREOFFICE.COLOR(125,74,77)</f>
        <v>#NAME?</v>
      </c>
      <c r="G127" s="3"/>
      <c r="H127" s="3"/>
      <c r="I127" s="3"/>
      <c r="J127" s="3"/>
      <c r="K127" s="3"/>
      <c r="L127" s="3"/>
      <c r="M127" s="3"/>
    </row>
    <row r="128" spans="1:13" ht="15">
      <c r="A128" s="51" t="s">
        <v>32</v>
      </c>
      <c r="B128" s="52">
        <v>1</v>
      </c>
      <c r="C128" s="3"/>
      <c r="D128" s="50" t="str">
        <f>IF(AND(tmp!A128&lt;&gt;"",tmp!A128&lt;&gt;"Total Résultat"),tmp!A128,"")</f>
        <v>Aménagement</v>
      </c>
      <c r="E128" s="50">
        <f>IF(AND(tmp!A128&lt;&gt;"",tmp!A128&lt;&gt;"Total Résultat"),tmp!B128,"")</f>
        <v>1</v>
      </c>
      <c r="F128" s="3" t="e">
        <f ca="1">ORG.LIBREOFFICE.COLOR(145,174,79)</f>
        <v>#NAME?</v>
      </c>
      <c r="G128" s="3"/>
      <c r="H128" s="3"/>
      <c r="I128" s="3"/>
      <c r="J128" s="3"/>
      <c r="K128" s="3"/>
      <c r="L128" s="3"/>
      <c r="M128" s="3"/>
    </row>
    <row r="129" spans="1:13" ht="15">
      <c r="A129" s="51" t="s">
        <v>33</v>
      </c>
      <c r="B129" s="52">
        <v>3</v>
      </c>
      <c r="C129" s="3"/>
      <c r="D129" s="50" t="str">
        <f>IF(AND(tmp!A129&lt;&gt;"",tmp!A129&lt;&gt;"Total Résultat"),tmp!A129,"")</f>
        <v>Foncier</v>
      </c>
      <c r="E129" s="50">
        <f>IF(AND(tmp!A129&lt;&gt;"",tmp!A129&lt;&gt;"Total Résultat"),tmp!B129,"")</f>
        <v>3</v>
      </c>
      <c r="F129" s="3" t="e">
        <f ca="1">ORG.LIBREOFFICE.COLOR(99,110,250)</f>
        <v>#NAME?</v>
      </c>
      <c r="G129" s="3"/>
      <c r="H129" s="3"/>
      <c r="I129" s="3"/>
      <c r="J129" s="3"/>
      <c r="K129" s="3"/>
      <c r="L129" s="3"/>
      <c r="M129" s="3"/>
    </row>
    <row r="130" spans="1:13" ht="15">
      <c r="A130" s="51" t="s">
        <v>34</v>
      </c>
      <c r="B130" s="52">
        <v>3</v>
      </c>
      <c r="C130" s="3"/>
      <c r="D130" s="50" t="str">
        <f>IF(AND(tmp!A130&lt;&gt;"",tmp!A130&lt;&gt;"Total Résultat"),tmp!A130,"")</f>
        <v>Gouvernance</v>
      </c>
      <c r="E130" s="50">
        <f>IF(AND(tmp!A130&lt;&gt;"",tmp!A130&lt;&gt;"Total Résultat"),tmp!B130,"")</f>
        <v>3</v>
      </c>
      <c r="F130" s="3" t="e">
        <f ca="1">ORG.LIBREOFFICE.COLOR(80,14,19)</f>
        <v>#NAME?</v>
      </c>
      <c r="G130" s="3"/>
      <c r="H130" s="3"/>
      <c r="I130" s="3"/>
      <c r="J130" s="3"/>
      <c r="K130" s="3"/>
      <c r="L130" s="3"/>
      <c r="M130" s="3"/>
    </row>
    <row r="131" spans="1:13" ht="15">
      <c r="A131" s="51" t="s">
        <v>35</v>
      </c>
      <c r="B131" s="52">
        <v>3</v>
      </c>
      <c r="C131" s="3"/>
      <c r="D131" s="50" t="str">
        <f>IF(AND(tmp!A131&lt;&gt;"",tmp!A131&lt;&gt;"Total Résultat"),tmp!A131,"")</f>
        <v>Logement</v>
      </c>
      <c r="E131" s="50">
        <f>IF(AND(tmp!A131&lt;&gt;"",tmp!A131&lt;&gt;"Total Résultat"),tmp!B131,"")</f>
        <v>3</v>
      </c>
      <c r="F131" s="3" t="e">
        <f ca="1">ORG.LIBREOFFICE.COLOR(184,226,243)</f>
        <v>#NAME?</v>
      </c>
      <c r="G131" s="3"/>
      <c r="H131" s="3"/>
      <c r="I131" s="3"/>
      <c r="J131" s="3"/>
      <c r="K131" s="3"/>
      <c r="L131" s="3"/>
      <c r="M131" s="3"/>
    </row>
    <row r="132" spans="1:13" ht="15">
      <c r="A132" s="51" t="s">
        <v>36</v>
      </c>
      <c r="B132" s="52">
        <v>4</v>
      </c>
      <c r="C132" s="3"/>
      <c r="D132" s="50" t="str">
        <f>IF(AND(tmp!A132&lt;&gt;"",tmp!A132&lt;&gt;"Total Résultat"),tmp!A132,"")</f>
        <v>Transitions</v>
      </c>
      <c r="E132" s="50">
        <f>IF(AND(tmp!A132&lt;&gt;"",tmp!A132&lt;&gt;"Total Résultat"),tmp!B132,"")</f>
        <v>4</v>
      </c>
      <c r="F132" s="3" t="e">
        <f ca="1">ORG.LIBREOFFICE.COLOR(0,166,237)</f>
        <v>#NAME?</v>
      </c>
      <c r="G132" s="3"/>
      <c r="H132" s="3"/>
      <c r="I132" s="3"/>
      <c r="J132" s="3"/>
      <c r="K132" s="3"/>
      <c r="L132" s="3"/>
      <c r="M132" s="3"/>
    </row>
    <row r="133" spans="1:13" ht="14.25">
      <c r="A133" s="51" t="s">
        <v>154</v>
      </c>
      <c r="B133" s="53"/>
      <c r="C133" s="3"/>
      <c r="D133" s="3"/>
      <c r="E133" s="3"/>
      <c r="F133" s="3"/>
      <c r="G133" s="3"/>
      <c r="H133" s="3"/>
      <c r="I133" s="3"/>
      <c r="J133" s="3"/>
      <c r="K133" s="3"/>
      <c r="L133" s="3"/>
      <c r="M133" s="3"/>
    </row>
    <row r="134" spans="1:13" ht="15">
      <c r="A134" s="54" t="s">
        <v>162</v>
      </c>
      <c r="B134" s="44">
        <v>15</v>
      </c>
      <c r="C134" s="3"/>
      <c r="D134" s="3"/>
      <c r="E134" s="3"/>
      <c r="F134" s="3"/>
      <c r="G134" s="3"/>
      <c r="H134" s="3"/>
      <c r="I134" s="3"/>
      <c r="J134" s="3"/>
      <c r="K134" s="3"/>
      <c r="L134" s="3"/>
      <c r="M134" s="3"/>
    </row>
    <row r="135" spans="1:13" ht="14.25">
      <c r="A135" s="3"/>
      <c r="B135" s="3"/>
      <c r="C135" s="3"/>
      <c r="D135" s="3"/>
      <c r="E135" s="3"/>
      <c r="F135" s="3"/>
      <c r="G135" s="3"/>
      <c r="H135" s="3"/>
      <c r="I135" s="3"/>
      <c r="J135" s="3"/>
      <c r="K135" s="3"/>
      <c r="L135" s="3"/>
      <c r="M135" s="3"/>
    </row>
    <row r="136" spans="1:13" ht="14.25">
      <c r="A136" s="3"/>
      <c r="B136" s="3"/>
      <c r="C136" s="3"/>
      <c r="D136" s="3"/>
      <c r="E136" s="3"/>
      <c r="F136" s="3"/>
      <c r="G136" s="3"/>
      <c r="H136" s="3"/>
      <c r="I136" s="3"/>
      <c r="J136" s="3"/>
      <c r="K136" s="3"/>
      <c r="L136" s="3"/>
      <c r="M136" s="3"/>
    </row>
    <row r="137" spans="1:13" ht="14.25">
      <c r="A137" s="3"/>
      <c r="B137" s="3"/>
      <c r="C137" s="3"/>
      <c r="D137" s="3"/>
      <c r="E137" s="3"/>
      <c r="F137" s="3"/>
      <c r="G137" s="3"/>
      <c r="H137" s="3"/>
      <c r="I137" s="3"/>
      <c r="J137" s="3"/>
      <c r="K137" s="3"/>
      <c r="L137" s="3"/>
      <c r="M137" s="3"/>
    </row>
    <row r="138" spans="1:13" ht="14.25">
      <c r="A138" s="28" t="s">
        <v>18</v>
      </c>
      <c r="B138" s="29" t="s">
        <v>153</v>
      </c>
      <c r="C138" s="3"/>
      <c r="D138" s="3"/>
      <c r="E138" s="3"/>
      <c r="F138" s="3"/>
      <c r="G138" s="3"/>
      <c r="H138" s="3"/>
      <c r="I138" s="3"/>
      <c r="J138" s="3"/>
      <c r="K138" s="3"/>
      <c r="L138" s="3"/>
      <c r="M138" s="3"/>
    </row>
    <row r="139" spans="1:13" ht="14.25">
      <c r="A139" s="3"/>
      <c r="B139" s="3"/>
      <c r="C139" s="3"/>
      <c r="D139" s="3"/>
      <c r="E139" s="3"/>
      <c r="F139" s="3"/>
      <c r="G139" s="3"/>
      <c r="H139" s="3"/>
      <c r="I139" s="3"/>
      <c r="J139" s="3"/>
      <c r="K139" s="3"/>
      <c r="L139" s="3"/>
      <c r="M139" s="3"/>
    </row>
    <row r="140" spans="1:13" ht="14.25">
      <c r="A140" s="55" t="s">
        <v>168</v>
      </c>
      <c r="B140" s="56"/>
      <c r="C140" s="3"/>
      <c r="D140" s="3" t="s">
        <v>171</v>
      </c>
      <c r="E140" s="3" t="s">
        <v>169</v>
      </c>
      <c r="F140" s="3" t="s">
        <v>170</v>
      </c>
      <c r="G140" s="3"/>
      <c r="H140" s="3"/>
      <c r="I140" s="3"/>
      <c r="J140" s="3"/>
      <c r="K140" s="3"/>
      <c r="L140" s="3"/>
      <c r="M140" s="3"/>
    </row>
    <row r="141" spans="1:13" ht="15">
      <c r="A141" s="57">
        <v>15</v>
      </c>
      <c r="B141" s="58"/>
      <c r="C141" s="3"/>
      <c r="D141" s="50">
        <f>IF(AND(tmp!A141&lt;&gt;"",tmp!A141&lt;&gt;"Total Résultat"),tmp!A141,"")</f>
        <v>15</v>
      </c>
      <c r="E141" s="50">
        <f>IF(AND(tmp!A141&lt;&gt;"",tmp!A141&lt;&gt;"Total Résultat"),tmp!B141,"")</f>
        <v>0</v>
      </c>
      <c r="F141" s="3" t="e">
        <f ca="1">ORG.LIBREOFFICE.COLOR(125,74,77)</f>
        <v>#NAME?</v>
      </c>
      <c r="G141" s="3"/>
      <c r="H141" s="3"/>
      <c r="I141" s="3"/>
      <c r="J141" s="3"/>
      <c r="K141" s="3"/>
      <c r="L141" s="3"/>
      <c r="M141" s="3"/>
    </row>
    <row r="142" spans="1:13" ht="14.25">
      <c r="A142" s="3"/>
      <c r="B142" s="3"/>
      <c r="C142" s="3"/>
      <c r="D142" s="3" t="str">
        <f>IF(AND(tmp!A142&lt;&gt;"",tmp!A142&lt;&gt;"Total Résultat"),tmp!A142,"")</f>
        <v/>
      </c>
      <c r="E142" t="str">
        <f>IF(AND(tmp!A142&lt;&gt;"",tmp!A142&lt;&gt;"Total Résultat"),tmp!B142,"")</f>
        <v/>
      </c>
      <c r="F142" s="3" t="e">
        <f ca="1">ORG.LIBREOFFICE.COLOR(145,174,79)</f>
        <v>#NAME?</v>
      </c>
      <c r="G142" s="3"/>
      <c r="H142" s="3"/>
      <c r="I142" s="3"/>
      <c r="J142" s="3"/>
      <c r="K142" s="3"/>
      <c r="L142" s="3"/>
      <c r="M142" s="3"/>
    </row>
    <row r="143" spans="1:13" ht="14.25">
      <c r="A143" s="3"/>
      <c r="B143" s="3"/>
      <c r="C143" s="3"/>
      <c r="D143" s="3" t="str">
        <f>IF(AND(tmp!A143&lt;&gt;"",tmp!A143&lt;&gt;"Total Résultat"),tmp!A143,"")</f>
        <v/>
      </c>
      <c r="E143" t="str">
        <f>IF(AND(tmp!A143&lt;&gt;"",tmp!A143&lt;&gt;"Total Résultat"),tmp!B143,"")</f>
        <v/>
      </c>
      <c r="F143" s="3" t="e">
        <f ca="1">ORG.LIBREOFFICE.COLOR(99,110,250)</f>
        <v>#NAME?</v>
      </c>
      <c r="G143" s="3"/>
      <c r="H143" s="3"/>
      <c r="I143" s="3"/>
      <c r="J143" s="3"/>
      <c r="K143" s="3"/>
      <c r="L143" s="3"/>
      <c r="M143" s="3"/>
    </row>
    <row r="144" spans="1:13" ht="14.25">
      <c r="A144" s="3"/>
      <c r="B144" s="3"/>
      <c r="C144" s="3"/>
      <c r="D144" s="3"/>
      <c r="E144" s="3"/>
      <c r="F144" s="3"/>
      <c r="G144" s="3"/>
      <c r="H144" s="3"/>
      <c r="I144" s="3"/>
      <c r="J144" s="3"/>
      <c r="K144" s="3"/>
      <c r="L144" s="3"/>
      <c r="M144" s="3"/>
    </row>
    <row r="145" spans="1:13" ht="14.25">
      <c r="A145" s="3"/>
      <c r="B145" s="3"/>
      <c r="C145" s="3"/>
      <c r="D145" s="3"/>
      <c r="E145" s="3"/>
      <c r="F145" s="3"/>
      <c r="G145" s="3"/>
      <c r="H145" s="3"/>
      <c r="I145" s="3"/>
      <c r="J145" s="3"/>
      <c r="K145" s="3"/>
      <c r="L145" s="3"/>
      <c r="M145" s="3"/>
    </row>
    <row r="146" spans="1:13" ht="14.25">
      <c r="A146" s="3"/>
      <c r="B146" s="3"/>
      <c r="C146" s="3"/>
      <c r="D146" s="3"/>
      <c r="E146" s="3"/>
      <c r="F146" s="3"/>
      <c r="G146" s="3"/>
      <c r="H146" s="3"/>
      <c r="I146" s="3"/>
      <c r="J146" s="3"/>
      <c r="K146" s="3"/>
      <c r="L146" s="3"/>
      <c r="M146" s="3"/>
    </row>
    <row r="147" spans="1:13" ht="14.25">
      <c r="A147" s="3"/>
      <c r="B147" s="3"/>
      <c r="C147" s="3"/>
      <c r="D147" s="3"/>
      <c r="E147" s="3"/>
      <c r="F147" s="3"/>
      <c r="G147" s="3"/>
      <c r="H147" s="3"/>
      <c r="I147" s="3"/>
      <c r="J147" s="3"/>
      <c r="K147" s="3"/>
      <c r="L147" s="3"/>
      <c r="M147" s="3"/>
    </row>
    <row r="148" spans="1:13" ht="14.25">
      <c r="A148" s="3"/>
      <c r="B148" s="3"/>
      <c r="C148" s="3"/>
      <c r="D148" s="3"/>
      <c r="E148" s="3"/>
      <c r="F148" s="3"/>
      <c r="G148" s="3"/>
      <c r="H148" s="3"/>
      <c r="I148" s="3"/>
      <c r="J148" s="3"/>
      <c r="K148" s="3"/>
      <c r="L148" s="3"/>
      <c r="M148" s="3"/>
    </row>
    <row r="149" spans="1:13" ht="14.25">
      <c r="A149" s="28" t="s">
        <v>18</v>
      </c>
      <c r="B149" s="29" t="s">
        <v>153</v>
      </c>
      <c r="C149" s="3"/>
      <c r="D149" s="3"/>
      <c r="E149" s="3"/>
      <c r="F149" s="3"/>
      <c r="G149" s="3"/>
      <c r="H149" s="3"/>
      <c r="I149" s="3"/>
      <c r="J149" s="3"/>
      <c r="K149" s="3"/>
      <c r="L149" s="3"/>
      <c r="M149" s="3"/>
    </row>
    <row r="150" spans="1:13" ht="14.25">
      <c r="A150" s="3"/>
      <c r="B150" s="3"/>
      <c r="C150" s="3"/>
      <c r="D150" s="3"/>
      <c r="E150" s="3"/>
      <c r="F150" s="3"/>
      <c r="G150" s="3"/>
      <c r="H150" s="3"/>
      <c r="I150" s="3"/>
      <c r="J150" s="3"/>
      <c r="K150" s="3"/>
      <c r="L150" s="3"/>
      <c r="M150" s="3"/>
    </row>
    <row r="151" spans="1:13" ht="14.25">
      <c r="A151" s="47" t="s">
        <v>27</v>
      </c>
      <c r="B151" s="33" t="s">
        <v>168</v>
      </c>
      <c r="C151" s="3"/>
      <c r="D151" s="3" t="s">
        <v>22</v>
      </c>
      <c r="E151" s="3" t="s">
        <v>169</v>
      </c>
      <c r="F151" s="3" t="s">
        <v>170</v>
      </c>
      <c r="G151" s="3"/>
      <c r="H151" s="3"/>
      <c r="I151" s="3"/>
      <c r="J151" s="3"/>
      <c r="K151" s="3"/>
      <c r="L151" s="3"/>
      <c r="M151" s="3"/>
    </row>
    <row r="152" spans="1:13" ht="15">
      <c r="A152" s="48" t="s">
        <v>29</v>
      </c>
      <c r="B152" s="49">
        <v>6</v>
      </c>
      <c r="C152" s="3"/>
      <c r="D152" s="50" t="str">
        <f>IF(AND(tmp!A152&lt;&gt;"",tmp!A152&lt;&gt;"Total Résultat"),tmp!A152,"")</f>
        <v>Obligatoire</v>
      </c>
      <c r="E152" s="50">
        <f>IF(AND(tmp!A152&lt;&gt;"",tmp!A152&lt;&gt;"Total Résultat"),tmp!B152,"")</f>
        <v>6</v>
      </c>
      <c r="F152" s="3" t="e">
        <f ca="1">ORG.LIBREOFFICE.COLOR(125,74,77)</f>
        <v>#NAME?</v>
      </c>
      <c r="G152" s="3"/>
      <c r="H152" s="3"/>
      <c r="I152" s="3"/>
      <c r="J152" s="3"/>
      <c r="K152" s="3"/>
      <c r="L152" s="3"/>
      <c r="M152" s="3"/>
    </row>
    <row r="153" spans="1:13" ht="15">
      <c r="A153" s="51" t="s">
        <v>30</v>
      </c>
      <c r="B153" s="52">
        <v>9</v>
      </c>
      <c r="C153" s="3"/>
      <c r="D153" s="50" t="str">
        <f>IF(AND(tmp!A153&lt;&gt;"",tmp!A153&lt;&gt;"Total Résultat"),tmp!A153,"")</f>
        <v>Recommandé</v>
      </c>
      <c r="E153" s="50">
        <f>IF(AND(tmp!A153&lt;&gt;"",tmp!A153&lt;&gt;"Total Résultat"),tmp!B153,"")</f>
        <v>9</v>
      </c>
      <c r="F153" s="3" t="e">
        <f ca="1">ORG.LIBREOFFICE.COLOR(145,174,79)</f>
        <v>#NAME?</v>
      </c>
      <c r="G153" s="3"/>
      <c r="H153" s="3"/>
      <c r="I153" s="3"/>
      <c r="J153" s="3"/>
      <c r="K153" s="3"/>
      <c r="L153" s="3"/>
      <c r="M153" s="3"/>
    </row>
    <row r="154" spans="1:13" ht="15">
      <c r="A154" s="51" t="s">
        <v>154</v>
      </c>
      <c r="B154" s="53"/>
      <c r="C154" s="3"/>
      <c r="D154" s="50" t="str">
        <f>IF(AND(tmp!A154&lt;&gt;"",tmp!A154&lt;&gt;"Total Résultat"),tmp!A154,"")</f>
        <v>(vide)</v>
      </c>
      <c r="E154" s="50">
        <f>IF(AND(tmp!A154&lt;&gt;"",tmp!A154&lt;&gt;"Total Résultat"),tmp!B154,"")</f>
        <v>0</v>
      </c>
      <c r="F154" s="3"/>
      <c r="G154" s="3"/>
      <c r="H154" s="3"/>
      <c r="I154" s="3"/>
      <c r="J154" s="3"/>
      <c r="K154" s="3"/>
      <c r="L154" s="3"/>
      <c r="M154" s="3"/>
    </row>
    <row r="155" spans="1:13" ht="15">
      <c r="A155" s="54" t="s">
        <v>162</v>
      </c>
      <c r="B155" s="44">
        <v>15</v>
      </c>
      <c r="C155" s="3"/>
      <c r="D155" s="3"/>
      <c r="E155" s="3"/>
      <c r="F155" s="3"/>
      <c r="G155" s="3"/>
      <c r="H155" s="3"/>
      <c r="I155" s="3"/>
      <c r="J155" s="3"/>
      <c r="K155" s="3"/>
      <c r="L155" s="3"/>
      <c r="M155" s="3"/>
    </row>
    <row r="156" spans="1:13" ht="14.25">
      <c r="A156" s="3"/>
      <c r="B156" s="3"/>
      <c r="C156" s="3"/>
      <c r="D156" s="3"/>
      <c r="E156" s="3"/>
      <c r="F156" s="3"/>
      <c r="G156" s="3"/>
      <c r="H156" s="3"/>
      <c r="I156" s="3"/>
      <c r="J156" s="3"/>
      <c r="K156" s="3"/>
      <c r="L156" s="3"/>
      <c r="M156" s="3"/>
    </row>
    <row r="157" spans="1:13" ht="14.25">
      <c r="A157" s="3"/>
      <c r="B157" s="3"/>
      <c r="C157" s="3"/>
      <c r="D157" s="3"/>
      <c r="E157" s="3"/>
      <c r="F157" s="3"/>
      <c r="G157" s="3"/>
      <c r="H157" s="3"/>
      <c r="I157" s="3"/>
      <c r="J157" s="3"/>
      <c r="K157" s="3"/>
      <c r="L157" s="3"/>
      <c r="M157" s="3"/>
    </row>
    <row r="158" spans="1:13" ht="14.25">
      <c r="A158" s="3"/>
      <c r="B158" s="3"/>
      <c r="C158" s="3"/>
      <c r="D158" s="3"/>
      <c r="E158" s="3"/>
      <c r="F158" s="3"/>
      <c r="G158" s="3"/>
      <c r="H158" s="3"/>
      <c r="I158" s="3"/>
      <c r="J158" s="3"/>
      <c r="K158" s="3"/>
      <c r="L158" s="3"/>
      <c r="M158" s="3"/>
    </row>
    <row r="159" spans="1:13" ht="14.25">
      <c r="A159" s="30" t="s">
        <v>18</v>
      </c>
      <c r="B159" s="32" t="s">
        <v>27</v>
      </c>
      <c r="C159" s="33" t="s">
        <v>168</v>
      </c>
      <c r="D159" s="3"/>
      <c r="E159" s="3"/>
      <c r="F159" s="3"/>
      <c r="G159" s="3"/>
      <c r="H159" s="3"/>
      <c r="I159" s="3"/>
      <c r="J159" s="3"/>
      <c r="K159" s="3"/>
      <c r="L159" s="47" t="s">
        <v>18</v>
      </c>
      <c r="M159" s="33" t="s">
        <v>168</v>
      </c>
    </row>
    <row r="160" spans="1:13" ht="14.25">
      <c r="A160" s="34" t="s">
        <v>37</v>
      </c>
      <c r="B160" s="36" t="s">
        <v>29</v>
      </c>
      <c r="C160" s="49">
        <v>6</v>
      </c>
      <c r="D160" s="3"/>
      <c r="E160" s="3"/>
      <c r="F160" s="3"/>
      <c r="G160" s="3"/>
      <c r="H160" s="3"/>
      <c r="I160" s="3"/>
      <c r="J160" s="3"/>
      <c r="K160" s="3"/>
      <c r="L160" s="48" t="s">
        <v>37</v>
      </c>
      <c r="M160" s="49">
        <v>15</v>
      </c>
    </row>
    <row r="161" spans="1:13" ht="14.25">
      <c r="A161" s="38"/>
      <c r="B161" s="40" t="s">
        <v>30</v>
      </c>
      <c r="C161" s="52">
        <v>9</v>
      </c>
      <c r="D161" s="3"/>
      <c r="E161" s="3"/>
      <c r="F161" s="3"/>
      <c r="G161" s="3"/>
      <c r="H161" s="3"/>
      <c r="I161" s="3"/>
      <c r="J161" s="3"/>
      <c r="K161" s="3"/>
      <c r="L161" s="51" t="s">
        <v>41</v>
      </c>
      <c r="M161" s="52">
        <v>15</v>
      </c>
    </row>
    <row r="162" spans="1:13" ht="14.25">
      <c r="A162" s="38"/>
      <c r="B162" s="40" t="s">
        <v>154</v>
      </c>
      <c r="C162" s="53"/>
      <c r="D162" s="3"/>
      <c r="E162" s="3"/>
      <c r="F162" s="3" t="str">
        <f>IF(C161&gt;0,_xlfn.CONCAT("Il y a ",C161," action(s) obligatoire non cochée(s)"),"")</f>
        <v>Il y a 9 action(s) obligatoire non cochée(s)</v>
      </c>
      <c r="G162" s="3"/>
      <c r="H162" s="3"/>
      <c r="I162" s="3"/>
      <c r="J162" s="3"/>
      <c r="K162" s="3"/>
      <c r="L162" s="51" t="s">
        <v>154</v>
      </c>
      <c r="M162" s="53"/>
    </row>
    <row r="163" spans="1:13" ht="15">
      <c r="A163" s="38" t="s">
        <v>41</v>
      </c>
      <c r="B163" s="40" t="s">
        <v>29</v>
      </c>
      <c r="C163" s="49">
        <v>6</v>
      </c>
      <c r="D163" s="3"/>
      <c r="E163" s="3"/>
      <c r="F163" s="3"/>
      <c r="G163" s="3"/>
      <c r="H163" s="3"/>
      <c r="I163" s="3"/>
      <c r="J163" s="3"/>
      <c r="K163" s="3"/>
      <c r="L163" s="54" t="s">
        <v>162</v>
      </c>
      <c r="M163" s="44">
        <v>30</v>
      </c>
    </row>
    <row r="164" spans="1:13" ht="14.25">
      <c r="A164" s="38"/>
      <c r="B164" s="40" t="s">
        <v>30</v>
      </c>
      <c r="C164" s="53">
        <v>9</v>
      </c>
      <c r="D164" s="3">
        <f>M161</f>
        <v>15</v>
      </c>
      <c r="E164" s="3"/>
      <c r="F164" s="3" t="str">
        <f>IF(D164&gt;0,_xlfn.CONCAT("Il y a ",D164," action(s) à lancer"),"")</f>
        <v>Il y a 15 action(s) à lancer</v>
      </c>
      <c r="G164" s="3"/>
      <c r="H164" s="3"/>
      <c r="I164" s="3"/>
      <c r="J164" s="3"/>
      <c r="K164" s="3"/>
      <c r="L164" s="3"/>
      <c r="M164" s="3"/>
    </row>
    <row r="165" spans="1:13" ht="14.25">
      <c r="A165" s="38" t="s">
        <v>154</v>
      </c>
      <c r="B165" s="40" t="s">
        <v>154</v>
      </c>
      <c r="C165" s="37"/>
      <c r="D165" s="3"/>
      <c r="E165" s="3"/>
      <c r="F165" s="3"/>
      <c r="G165" s="3"/>
      <c r="H165" s="3"/>
      <c r="I165" s="3"/>
      <c r="J165" s="3"/>
      <c r="K165" s="3"/>
      <c r="L165" s="3"/>
      <c r="M165" s="3"/>
    </row>
    <row r="166" spans="1:13" ht="15">
      <c r="A166" s="41" t="s">
        <v>162</v>
      </c>
      <c r="B166" s="43"/>
      <c r="C166" s="44">
        <v>30</v>
      </c>
      <c r="D166" s="3"/>
      <c r="E166" s="3"/>
      <c r="F166" s="3"/>
      <c r="G166" s="3"/>
      <c r="H166" s="3"/>
      <c r="I166" s="3"/>
      <c r="J166" s="3"/>
      <c r="K166" s="3"/>
      <c r="L166" s="3"/>
      <c r="M166" s="3"/>
    </row>
    <row r="167" spans="1:13" ht="14.25">
      <c r="A167" s="3"/>
      <c r="B167" s="3"/>
      <c r="C167" s="3"/>
      <c r="D167" s="3"/>
      <c r="E167" s="3"/>
      <c r="F167" s="3"/>
      <c r="G167" s="3"/>
      <c r="H167" s="3"/>
      <c r="I167" s="3"/>
      <c r="J167" s="3"/>
      <c r="K167" s="3"/>
      <c r="L167" s="3"/>
      <c r="M167" s="3"/>
    </row>
    <row r="168" spans="1:13" ht="14.25">
      <c r="A168" s="28" t="s">
        <v>18</v>
      </c>
      <c r="B168" s="29" t="s">
        <v>153</v>
      </c>
      <c r="C168" s="3"/>
      <c r="D168" s="3"/>
      <c r="E168" s="3"/>
      <c r="F168" s="3"/>
      <c r="G168" s="3"/>
      <c r="H168" s="3"/>
      <c r="I168" s="3"/>
      <c r="J168" s="3"/>
      <c r="K168" s="3"/>
      <c r="L168" s="3"/>
      <c r="M168" s="3"/>
    </row>
    <row r="169" spans="1:13" ht="14.25">
      <c r="A169" s="3"/>
      <c r="B169" s="3"/>
      <c r="C169" s="3"/>
      <c r="D169" s="3"/>
      <c r="E169" s="3"/>
      <c r="F169" s="3"/>
      <c r="G169" s="3"/>
      <c r="H169" s="3"/>
      <c r="I169" s="3"/>
      <c r="J169" s="3"/>
      <c r="K169" s="3"/>
      <c r="L169" s="3"/>
      <c r="M169" s="3"/>
    </row>
    <row r="170" spans="1:13" ht="14.25">
      <c r="A170" s="47" t="s">
        <v>24</v>
      </c>
      <c r="B170" s="33" t="s">
        <v>168</v>
      </c>
      <c r="C170" s="3"/>
      <c r="D170" s="3" t="str">
        <f>A170</f>
        <v>Simplicité de mise en œuvre</v>
      </c>
      <c r="E170" s="3" t="s">
        <v>169</v>
      </c>
      <c r="F170" s="3" t="s">
        <v>170</v>
      </c>
      <c r="G170" s="3"/>
      <c r="H170" s="3"/>
      <c r="I170" s="3"/>
      <c r="J170" s="3"/>
      <c r="K170" s="3"/>
      <c r="L170" s="3"/>
      <c r="M170" s="3"/>
    </row>
    <row r="171" spans="1:13" ht="15">
      <c r="A171" s="48">
        <v>1</v>
      </c>
      <c r="B171" s="49">
        <v>3</v>
      </c>
      <c r="C171" s="3"/>
      <c r="D171" s="50">
        <f>IF(AND(tmp!A171&lt;&gt;"",tmp!A171&lt;&gt;"Total Résultat"),tmp!A171,"")</f>
        <v>1</v>
      </c>
      <c r="E171" s="50">
        <f>IF(AND(tmp!A171&lt;&gt;"",tmp!A171&lt;&gt;"Total Résultat"),tmp!B171,"")</f>
        <v>3</v>
      </c>
      <c r="F171" s="3" t="e">
        <f ca="1">ORG.LIBREOFFICE.COLOR(125,74,77)</f>
        <v>#NAME?</v>
      </c>
      <c r="G171" s="3"/>
      <c r="H171" s="3"/>
      <c r="I171" s="3"/>
      <c r="J171" s="3"/>
      <c r="K171" s="3"/>
      <c r="L171" s="3"/>
      <c r="M171" s="3"/>
    </row>
    <row r="172" spans="1:13" ht="15">
      <c r="A172" s="51">
        <v>2</v>
      </c>
      <c r="B172" s="52">
        <v>7</v>
      </c>
      <c r="C172" s="3"/>
      <c r="D172" s="50">
        <f>IF(AND(tmp!A172&lt;&gt;"",tmp!A172&lt;&gt;"Total Résultat"),tmp!A172,"")</f>
        <v>2</v>
      </c>
      <c r="E172" s="50">
        <f>IF(AND(tmp!A172&lt;&gt;"",tmp!A172&lt;&gt;"Total Résultat"),tmp!B172,"")</f>
        <v>7</v>
      </c>
      <c r="F172" s="3" t="e">
        <f ca="1">ORG.LIBREOFFICE.COLOR(145,174,79)</f>
        <v>#NAME?</v>
      </c>
      <c r="G172" s="3"/>
      <c r="H172" s="3"/>
      <c r="I172" s="3"/>
      <c r="J172" s="3"/>
      <c r="K172" s="3"/>
      <c r="L172" s="3"/>
      <c r="M172" s="3"/>
    </row>
    <row r="173" spans="1:13" ht="15">
      <c r="A173" s="51">
        <v>3</v>
      </c>
      <c r="B173" s="52">
        <v>5</v>
      </c>
      <c r="C173" s="3"/>
      <c r="D173" s="50">
        <f>IF(AND(tmp!A173&lt;&gt;"",tmp!A173&lt;&gt;"Total Résultat"),tmp!A173,"")</f>
        <v>3</v>
      </c>
      <c r="E173" s="50">
        <f>IF(AND(tmp!A173&lt;&gt;"",tmp!A173&lt;&gt;"Total Résultat"),tmp!B173,"")</f>
        <v>5</v>
      </c>
      <c r="F173" s="3" t="e">
        <f ca="1">ORG.LIBREOFFICE.COLOR(99,110,250)</f>
        <v>#NAME?</v>
      </c>
      <c r="G173" s="3"/>
      <c r="H173" s="3"/>
      <c r="I173" s="3"/>
      <c r="J173" s="3"/>
      <c r="K173" s="3"/>
      <c r="L173" s="3"/>
      <c r="M173" s="3"/>
    </row>
    <row r="174" spans="1:13" ht="14.25">
      <c r="A174" s="51" t="s">
        <v>154</v>
      </c>
      <c r="B174" s="53"/>
      <c r="C174" s="3"/>
      <c r="D174" s="3"/>
      <c r="E174" s="3"/>
      <c r="F174" s="3"/>
      <c r="G174" s="3"/>
      <c r="H174" s="3"/>
      <c r="I174" s="3"/>
      <c r="J174" s="3"/>
      <c r="K174" s="3"/>
      <c r="L174" s="3"/>
      <c r="M174" s="3"/>
    </row>
    <row r="175" spans="1:13" ht="15">
      <c r="A175" s="54" t="s">
        <v>162</v>
      </c>
      <c r="B175" s="44">
        <v>15</v>
      </c>
      <c r="C175" s="3"/>
      <c r="D175" s="3"/>
      <c r="E175" s="3"/>
      <c r="F175" s="3"/>
      <c r="G175" s="3"/>
      <c r="H175" s="3"/>
      <c r="I175" s="3"/>
      <c r="J175" s="3"/>
      <c r="K175" s="3"/>
      <c r="L175" s="3"/>
      <c r="M175" s="3"/>
    </row>
    <row r="176" spans="1:13" ht="14.25">
      <c r="A176" s="3"/>
      <c r="B176" s="3"/>
      <c r="C176" s="3"/>
      <c r="D176" s="3"/>
      <c r="E176" s="3"/>
      <c r="F176" s="3"/>
      <c r="G176" s="3"/>
      <c r="H176" s="3"/>
      <c r="I176" s="3"/>
      <c r="J176" s="3"/>
      <c r="K176" s="3"/>
      <c r="L176" s="3"/>
      <c r="M176" s="3"/>
    </row>
    <row r="177" spans="1:13" ht="14.25">
      <c r="A177" s="3"/>
      <c r="B177" s="3"/>
      <c r="C177" s="3"/>
      <c r="D177" s="3"/>
      <c r="E177" s="3"/>
      <c r="F177" s="3"/>
      <c r="G177" s="3"/>
      <c r="H177" s="3"/>
      <c r="I177" s="3"/>
      <c r="J177" s="3"/>
      <c r="K177" s="3"/>
      <c r="L177" s="3"/>
      <c r="M177" s="3"/>
    </row>
    <row r="178" spans="1:13" ht="14.25">
      <c r="A178" s="3"/>
      <c r="B178" s="3"/>
      <c r="C178" s="3"/>
      <c r="D178" s="3"/>
      <c r="E178" s="3"/>
      <c r="F178" s="3"/>
      <c r="G178" s="3"/>
      <c r="H178" s="3"/>
      <c r="I178" s="3"/>
      <c r="J178" s="3"/>
      <c r="K178" s="3"/>
      <c r="L178" s="3"/>
      <c r="M178" s="3"/>
    </row>
    <row r="179" spans="1:13" ht="14.25">
      <c r="A179" s="3"/>
      <c r="B179" s="3"/>
      <c r="C179" s="3"/>
      <c r="D179" s="3"/>
      <c r="E179" s="3"/>
      <c r="F179" s="3"/>
      <c r="G179" s="3"/>
      <c r="H179" s="3"/>
      <c r="I179" s="3"/>
      <c r="J179" s="3"/>
      <c r="K179" s="3"/>
      <c r="L179" s="3"/>
      <c r="M179" s="3"/>
    </row>
    <row r="180" spans="1:13" ht="14.25">
      <c r="A180" s="3"/>
      <c r="B180" s="3"/>
      <c r="C180" s="3"/>
      <c r="D180" s="3"/>
      <c r="E180" s="3"/>
      <c r="F180" s="3"/>
      <c r="G180" s="3"/>
      <c r="H180" s="3"/>
      <c r="I180" s="3"/>
      <c r="J180" s="3"/>
      <c r="K180" s="3"/>
      <c r="L180" s="3"/>
      <c r="M180" s="3"/>
    </row>
    <row r="181" spans="1:13" ht="14.25">
      <c r="A181" s="3"/>
      <c r="B181" s="3"/>
      <c r="C181" s="3"/>
      <c r="D181" s="3"/>
      <c r="E181" s="3"/>
      <c r="F181" s="3"/>
      <c r="G181" s="3"/>
      <c r="H181" s="3"/>
      <c r="I181" s="3"/>
      <c r="J181" s="3"/>
      <c r="K181" s="3"/>
      <c r="L181" s="3"/>
      <c r="M181" s="3"/>
    </row>
    <row r="182" spans="1:13" ht="14.25">
      <c r="A182" s="28" t="s">
        <v>18</v>
      </c>
      <c r="B182" s="29" t="s">
        <v>163</v>
      </c>
      <c r="C182" s="3"/>
      <c r="D182" s="3"/>
      <c r="E182" s="3"/>
      <c r="F182" s="3"/>
      <c r="G182" s="3"/>
      <c r="H182" s="3"/>
      <c r="I182" s="3"/>
      <c r="J182" s="3"/>
      <c r="K182" s="3"/>
      <c r="L182" s="3"/>
      <c r="M182" s="3"/>
    </row>
    <row r="183" spans="1:13" ht="14.25">
      <c r="A183" s="3"/>
      <c r="B183" s="3"/>
      <c r="C183" s="3"/>
      <c r="D183" s="3"/>
      <c r="E183" s="3"/>
      <c r="F183" s="3"/>
      <c r="G183" s="3"/>
      <c r="H183" s="3"/>
      <c r="I183" s="3"/>
      <c r="J183" s="3"/>
      <c r="K183" s="3"/>
      <c r="L183" s="3"/>
      <c r="M183" s="3"/>
    </row>
    <row r="184" spans="1:13" ht="14.25">
      <c r="A184" s="30" t="s">
        <v>19</v>
      </c>
      <c r="B184" s="31" t="s">
        <v>21</v>
      </c>
      <c r="C184" s="31" t="s">
        <v>28</v>
      </c>
      <c r="D184" s="31" t="s">
        <v>23</v>
      </c>
      <c r="E184" s="31" t="s">
        <v>24</v>
      </c>
      <c r="F184" s="31" t="s">
        <v>25</v>
      </c>
      <c r="G184" s="31" t="s">
        <v>26</v>
      </c>
      <c r="H184" s="31" t="s">
        <v>27</v>
      </c>
      <c r="I184" s="32" t="s">
        <v>20</v>
      </c>
      <c r="J184" s="33" t="s">
        <v>154</v>
      </c>
      <c r="K184" s="3"/>
      <c r="L184" s="3"/>
      <c r="M184" s="3"/>
    </row>
    <row r="185" spans="1:13" ht="14.25">
      <c r="A185" s="34" t="s">
        <v>38</v>
      </c>
      <c r="B185" s="35" t="s">
        <v>92</v>
      </c>
      <c r="C185" s="35" t="s">
        <v>154</v>
      </c>
      <c r="D185" s="35" t="s">
        <v>93</v>
      </c>
      <c r="E185" s="35">
        <v>3</v>
      </c>
      <c r="F185" s="35" t="s">
        <v>154</v>
      </c>
      <c r="G185" s="35" t="s">
        <v>94</v>
      </c>
      <c r="H185" s="35" t="s">
        <v>30</v>
      </c>
      <c r="I185" s="36" t="s">
        <v>36</v>
      </c>
      <c r="J185" s="37"/>
      <c r="K185" s="3"/>
      <c r="L185" s="3"/>
      <c r="M185" s="3"/>
    </row>
    <row r="186" spans="1:13" ht="14.25">
      <c r="A186" s="38" t="s">
        <v>38</v>
      </c>
      <c r="B186" s="39" t="s">
        <v>53</v>
      </c>
      <c r="C186" s="39" t="s">
        <v>154</v>
      </c>
      <c r="D186" s="39" t="s">
        <v>155</v>
      </c>
      <c r="E186" s="39">
        <v>2</v>
      </c>
      <c r="F186" s="39" t="s">
        <v>154</v>
      </c>
      <c r="G186" s="39" t="s">
        <v>156</v>
      </c>
      <c r="H186" s="39" t="s">
        <v>29</v>
      </c>
      <c r="I186" s="40" t="s">
        <v>33</v>
      </c>
      <c r="J186" s="37"/>
      <c r="K186" s="3"/>
      <c r="L186" s="3"/>
      <c r="M186" s="3"/>
    </row>
    <row r="187" spans="1:13" ht="14.25">
      <c r="A187" s="38" t="s">
        <v>38</v>
      </c>
      <c r="B187" s="39" t="s">
        <v>100</v>
      </c>
      <c r="C187" s="39" t="s">
        <v>154</v>
      </c>
      <c r="D187" s="39" t="s">
        <v>101</v>
      </c>
      <c r="E187" s="39">
        <v>3</v>
      </c>
      <c r="F187" s="39" t="s">
        <v>154</v>
      </c>
      <c r="G187" s="39" t="s">
        <v>84</v>
      </c>
      <c r="H187" s="39" t="s">
        <v>30</v>
      </c>
      <c r="I187" s="40" t="s">
        <v>36</v>
      </c>
      <c r="J187" s="37"/>
      <c r="K187" s="3"/>
      <c r="L187" s="3"/>
      <c r="M187" s="3"/>
    </row>
    <row r="188" spans="1:13" ht="14.25">
      <c r="A188" s="38" t="s">
        <v>38</v>
      </c>
      <c r="B188" s="39" t="s">
        <v>57</v>
      </c>
      <c r="C188" s="39" t="s">
        <v>154</v>
      </c>
      <c r="D188" s="39" t="s">
        <v>58</v>
      </c>
      <c r="E188" s="39">
        <v>1</v>
      </c>
      <c r="F188" s="39" t="s">
        <v>154</v>
      </c>
      <c r="G188" s="39" t="s">
        <v>172</v>
      </c>
      <c r="H188" s="39" t="s">
        <v>30</v>
      </c>
      <c r="I188" s="40" t="s">
        <v>33</v>
      </c>
      <c r="J188" s="37"/>
      <c r="K188" s="3"/>
      <c r="L188" s="3"/>
      <c r="M188" s="3"/>
    </row>
    <row r="189" spans="1:13" ht="14.25">
      <c r="A189" s="38" t="s">
        <v>38</v>
      </c>
      <c r="B189" s="39" t="s">
        <v>95</v>
      </c>
      <c r="C189" s="39" t="s">
        <v>173</v>
      </c>
      <c r="D189" s="39" t="s">
        <v>97</v>
      </c>
      <c r="E189" s="39">
        <v>3</v>
      </c>
      <c r="F189" s="39" t="s">
        <v>98</v>
      </c>
      <c r="G189" s="39" t="s">
        <v>174</v>
      </c>
      <c r="H189" s="39" t="s">
        <v>29</v>
      </c>
      <c r="I189" s="40" t="s">
        <v>36</v>
      </c>
      <c r="J189" s="37"/>
      <c r="K189" s="3"/>
      <c r="L189" s="3"/>
      <c r="M189" s="3"/>
    </row>
    <row r="190" spans="1:13" ht="14.25">
      <c r="A190" s="38" t="s">
        <v>38</v>
      </c>
      <c r="B190" s="39" t="s">
        <v>74</v>
      </c>
      <c r="C190" s="39" t="s">
        <v>154</v>
      </c>
      <c r="D190" s="39" t="s">
        <v>75</v>
      </c>
      <c r="E190" s="39">
        <v>2</v>
      </c>
      <c r="F190" s="39" t="s">
        <v>66</v>
      </c>
      <c r="G190" s="39" t="s">
        <v>76</v>
      </c>
      <c r="H190" s="39" t="s">
        <v>30</v>
      </c>
      <c r="I190" s="40" t="s">
        <v>33</v>
      </c>
      <c r="J190" s="37"/>
      <c r="K190" s="3"/>
      <c r="L190" s="3"/>
      <c r="M190" s="3"/>
    </row>
    <row r="191" spans="1:13" ht="14.25">
      <c r="A191" s="38" t="s">
        <v>38</v>
      </c>
      <c r="B191" s="39" t="s">
        <v>60</v>
      </c>
      <c r="C191" s="39" t="s">
        <v>175</v>
      </c>
      <c r="D191" s="39" t="s">
        <v>176</v>
      </c>
      <c r="E191" s="39">
        <v>1</v>
      </c>
      <c r="F191" s="39" t="s">
        <v>177</v>
      </c>
      <c r="G191" s="39" t="s">
        <v>178</v>
      </c>
      <c r="H191" s="39" t="s">
        <v>29</v>
      </c>
      <c r="I191" s="40" t="s">
        <v>33</v>
      </c>
      <c r="J191" s="37"/>
      <c r="K191" s="3"/>
      <c r="L191" s="3"/>
      <c r="M191" s="3"/>
    </row>
    <row r="192" spans="1:13" ht="14.25">
      <c r="A192" s="38" t="s">
        <v>38</v>
      </c>
      <c r="B192" s="39" t="s">
        <v>64</v>
      </c>
      <c r="C192" s="39" t="s">
        <v>68</v>
      </c>
      <c r="D192" s="39" t="s">
        <v>65</v>
      </c>
      <c r="E192" s="39">
        <v>2</v>
      </c>
      <c r="F192" s="39" t="s">
        <v>66</v>
      </c>
      <c r="G192" s="39" t="s">
        <v>67</v>
      </c>
      <c r="H192" s="39" t="s">
        <v>29</v>
      </c>
      <c r="I192" s="40" t="s">
        <v>33</v>
      </c>
      <c r="J192" s="37"/>
      <c r="K192" s="3"/>
      <c r="L192" s="3"/>
      <c r="M192" s="3"/>
    </row>
    <row r="193" spans="1:13" ht="14.25">
      <c r="A193" s="38" t="s">
        <v>38</v>
      </c>
      <c r="B193" s="39" t="s">
        <v>69</v>
      </c>
      <c r="C193" s="39" t="s">
        <v>73</v>
      </c>
      <c r="D193" s="39" t="s">
        <v>157</v>
      </c>
      <c r="E193" s="39">
        <v>2</v>
      </c>
      <c r="F193" s="39" t="s">
        <v>71</v>
      </c>
      <c r="G193" s="39" t="s">
        <v>72</v>
      </c>
      <c r="H193" s="39" t="s">
        <v>29</v>
      </c>
      <c r="I193" s="40" t="s">
        <v>33</v>
      </c>
      <c r="J193" s="37"/>
      <c r="K193" s="3"/>
      <c r="L193" s="3"/>
      <c r="M193" s="3"/>
    </row>
    <row r="194" spans="1:13" ht="14.25">
      <c r="A194" s="38" t="s">
        <v>38</v>
      </c>
      <c r="B194" s="39" t="s">
        <v>43</v>
      </c>
      <c r="C194" s="39" t="s">
        <v>47</v>
      </c>
      <c r="D194" s="39" t="s">
        <v>44</v>
      </c>
      <c r="E194" s="39">
        <v>2</v>
      </c>
      <c r="F194" s="39" t="s">
        <v>45</v>
      </c>
      <c r="G194" s="39" t="s">
        <v>158</v>
      </c>
      <c r="H194" s="39" t="s">
        <v>30</v>
      </c>
      <c r="I194" s="40" t="s">
        <v>42</v>
      </c>
      <c r="J194" s="37"/>
      <c r="K194" s="3"/>
      <c r="L194" s="3"/>
      <c r="M194" s="3"/>
    </row>
    <row r="195" spans="1:13" ht="14.25">
      <c r="A195" s="38" t="s">
        <v>38</v>
      </c>
      <c r="B195" s="39" t="s">
        <v>106</v>
      </c>
      <c r="C195" s="39" t="s">
        <v>154</v>
      </c>
      <c r="D195" s="39" t="s">
        <v>159</v>
      </c>
      <c r="E195" s="39">
        <v>3</v>
      </c>
      <c r="F195" s="39" t="s">
        <v>154</v>
      </c>
      <c r="G195" s="39" t="s">
        <v>160</v>
      </c>
      <c r="H195" s="39" t="s">
        <v>30</v>
      </c>
      <c r="I195" s="40" t="s">
        <v>36</v>
      </c>
      <c r="J195" s="37"/>
      <c r="K195" s="3"/>
      <c r="L195" s="3"/>
      <c r="M195" s="3"/>
    </row>
    <row r="196" spans="1:13" ht="14.25">
      <c r="A196" s="38" t="s">
        <v>38</v>
      </c>
      <c r="B196" s="39" t="s">
        <v>89</v>
      </c>
      <c r="C196" s="39" t="s">
        <v>154</v>
      </c>
      <c r="D196" s="39" t="s">
        <v>90</v>
      </c>
      <c r="E196" s="39">
        <v>3</v>
      </c>
      <c r="F196" s="39" t="s">
        <v>154</v>
      </c>
      <c r="G196" s="39" t="s">
        <v>91</v>
      </c>
      <c r="H196" s="39" t="s">
        <v>30</v>
      </c>
      <c r="I196" s="40" t="s">
        <v>35</v>
      </c>
      <c r="J196" s="37"/>
      <c r="K196" s="3"/>
      <c r="L196" s="3"/>
      <c r="M196" s="3"/>
    </row>
    <row r="197" spans="1:13" ht="14.25">
      <c r="A197" s="38" t="s">
        <v>38</v>
      </c>
      <c r="B197" s="39" t="s">
        <v>109</v>
      </c>
      <c r="C197" s="39" t="s">
        <v>111</v>
      </c>
      <c r="D197" s="39" t="s">
        <v>110</v>
      </c>
      <c r="E197" s="39">
        <v>1</v>
      </c>
      <c r="F197" s="39" t="s">
        <v>154</v>
      </c>
      <c r="G197" s="39" t="s">
        <v>154</v>
      </c>
      <c r="H197" s="39" t="s">
        <v>30</v>
      </c>
      <c r="I197" s="40" t="s">
        <v>34</v>
      </c>
      <c r="J197" s="37"/>
      <c r="K197" s="3"/>
      <c r="L197" s="3"/>
      <c r="M197" s="3"/>
    </row>
    <row r="198" spans="1:13" ht="14.25">
      <c r="A198" s="38" t="s">
        <v>38</v>
      </c>
      <c r="B198" s="39" t="s">
        <v>81</v>
      </c>
      <c r="C198" s="39" t="s">
        <v>85</v>
      </c>
      <c r="D198" s="39" t="s">
        <v>82</v>
      </c>
      <c r="E198" s="39">
        <v>3</v>
      </c>
      <c r="F198" s="39" t="s">
        <v>83</v>
      </c>
      <c r="G198" s="39" t="s">
        <v>84</v>
      </c>
      <c r="H198" s="39" t="s">
        <v>30</v>
      </c>
      <c r="I198" s="40" t="s">
        <v>33</v>
      </c>
      <c r="J198" s="37"/>
      <c r="K198" s="3"/>
      <c r="L198" s="3"/>
      <c r="M198" s="3"/>
    </row>
    <row r="199" spans="1:13" ht="14.25">
      <c r="A199" s="38" t="s">
        <v>38</v>
      </c>
      <c r="B199" s="39" t="s">
        <v>86</v>
      </c>
      <c r="C199" s="39" t="s">
        <v>154</v>
      </c>
      <c r="D199" s="39" t="s">
        <v>87</v>
      </c>
      <c r="E199" s="39">
        <v>1</v>
      </c>
      <c r="F199" s="39" t="s">
        <v>154</v>
      </c>
      <c r="G199" s="39" t="s">
        <v>161</v>
      </c>
      <c r="H199" s="39" t="s">
        <v>29</v>
      </c>
      <c r="I199" s="40" t="s">
        <v>35</v>
      </c>
      <c r="J199" s="37"/>
      <c r="K199" s="3"/>
      <c r="L199" s="3"/>
      <c r="M199" s="3"/>
    </row>
    <row r="200" spans="1:13" ht="14.25">
      <c r="A200" s="38" t="s">
        <v>38</v>
      </c>
      <c r="B200" s="39" t="s">
        <v>103</v>
      </c>
      <c r="C200" s="39" t="s">
        <v>154</v>
      </c>
      <c r="D200" s="39" t="s">
        <v>104</v>
      </c>
      <c r="E200" s="39">
        <v>3</v>
      </c>
      <c r="F200" s="39" t="s">
        <v>154</v>
      </c>
      <c r="G200" s="39" t="s">
        <v>105</v>
      </c>
      <c r="H200" s="39" t="s">
        <v>30</v>
      </c>
      <c r="I200" s="40" t="s">
        <v>36</v>
      </c>
      <c r="J200" s="37"/>
      <c r="K200" s="3"/>
      <c r="L200" s="3"/>
      <c r="M200" s="3"/>
    </row>
    <row r="201" spans="1:13" ht="14.25">
      <c r="A201" s="38" t="s">
        <v>38</v>
      </c>
      <c r="B201" s="39" t="s">
        <v>77</v>
      </c>
      <c r="C201" s="39" t="s">
        <v>80</v>
      </c>
      <c r="D201" s="39" t="s">
        <v>78</v>
      </c>
      <c r="E201" s="39">
        <v>1</v>
      </c>
      <c r="F201" s="39" t="s">
        <v>154</v>
      </c>
      <c r="G201" s="39" t="s">
        <v>179</v>
      </c>
      <c r="H201" s="39" t="s">
        <v>30</v>
      </c>
      <c r="I201" s="40" t="s">
        <v>33</v>
      </c>
      <c r="J201" s="37"/>
      <c r="K201" s="3"/>
      <c r="L201" s="3"/>
      <c r="M201" s="3"/>
    </row>
    <row r="202" spans="1:13" ht="14.25">
      <c r="A202" s="38" t="s">
        <v>38</v>
      </c>
      <c r="B202" s="39" t="s">
        <v>48</v>
      </c>
      <c r="C202" s="39" t="s">
        <v>52</v>
      </c>
      <c r="D202" s="39" t="s">
        <v>49</v>
      </c>
      <c r="E202" s="39">
        <v>1</v>
      </c>
      <c r="F202" s="39" t="s">
        <v>50</v>
      </c>
      <c r="G202" s="39" t="s">
        <v>51</v>
      </c>
      <c r="H202" s="39" t="s">
        <v>29</v>
      </c>
      <c r="I202" s="40" t="s">
        <v>42</v>
      </c>
      <c r="J202" s="37"/>
      <c r="K202" s="3"/>
      <c r="L202" s="3"/>
      <c r="M202" s="3"/>
    </row>
    <row r="203" spans="1:13" ht="14.25">
      <c r="A203" s="38" t="s">
        <v>38</v>
      </c>
      <c r="B203" s="39" t="s">
        <v>154</v>
      </c>
      <c r="C203" s="39" t="s">
        <v>154</v>
      </c>
      <c r="D203" s="39" t="s">
        <v>154</v>
      </c>
      <c r="E203" s="39" t="s">
        <v>154</v>
      </c>
      <c r="F203" s="39" t="s">
        <v>154</v>
      </c>
      <c r="G203" s="39" t="s">
        <v>154</v>
      </c>
      <c r="H203" s="39" t="s">
        <v>29</v>
      </c>
      <c r="I203" s="40" t="s">
        <v>154</v>
      </c>
      <c r="J203" s="37"/>
      <c r="K203" s="3"/>
      <c r="L203" s="3"/>
      <c r="M203" s="3"/>
    </row>
    <row r="204" spans="1:13" ht="14.25">
      <c r="A204" s="38" t="s">
        <v>39</v>
      </c>
      <c r="B204" s="39" t="s">
        <v>119</v>
      </c>
      <c r="C204" s="39" t="s">
        <v>164</v>
      </c>
      <c r="D204" s="39" t="s">
        <v>121</v>
      </c>
      <c r="E204" s="39">
        <v>2</v>
      </c>
      <c r="F204" s="39" t="s">
        <v>122</v>
      </c>
      <c r="G204" s="39" t="s">
        <v>123</v>
      </c>
      <c r="H204" s="39" t="s">
        <v>29</v>
      </c>
      <c r="I204" s="40" t="s">
        <v>32</v>
      </c>
      <c r="J204" s="37"/>
      <c r="K204" s="3"/>
      <c r="L204" s="3"/>
      <c r="M204" s="3"/>
    </row>
    <row r="205" spans="1:13" ht="14.25">
      <c r="A205" s="38" t="s">
        <v>39</v>
      </c>
      <c r="B205" s="39" t="s">
        <v>129</v>
      </c>
      <c r="C205" s="39" t="s">
        <v>154</v>
      </c>
      <c r="D205" s="39" t="s">
        <v>130</v>
      </c>
      <c r="E205" s="39">
        <v>2</v>
      </c>
      <c r="F205" s="39" t="s">
        <v>131</v>
      </c>
      <c r="G205" s="39" t="s">
        <v>165</v>
      </c>
      <c r="H205" s="39" t="s">
        <v>29</v>
      </c>
      <c r="I205" s="40" t="s">
        <v>34</v>
      </c>
      <c r="J205" s="37"/>
      <c r="K205" s="3"/>
      <c r="L205" s="3"/>
      <c r="M205" s="3"/>
    </row>
    <row r="206" spans="1:13" ht="14.25">
      <c r="A206" s="38" t="s">
        <v>39</v>
      </c>
      <c r="B206" s="39" t="s">
        <v>112</v>
      </c>
      <c r="C206" s="39" t="s">
        <v>154</v>
      </c>
      <c r="D206" s="39" t="s">
        <v>113</v>
      </c>
      <c r="E206" s="39">
        <v>1</v>
      </c>
      <c r="F206" s="39" t="s">
        <v>154</v>
      </c>
      <c r="G206" s="39" t="s">
        <v>114</v>
      </c>
      <c r="H206" s="39" t="s">
        <v>29</v>
      </c>
      <c r="I206" s="40" t="s">
        <v>35</v>
      </c>
      <c r="J206" s="37"/>
      <c r="K206" s="3"/>
      <c r="L206" s="3"/>
      <c r="M206" s="3"/>
    </row>
    <row r="207" spans="1:13" ht="14.25">
      <c r="A207" s="38" t="s">
        <v>39</v>
      </c>
      <c r="B207" s="39" t="s">
        <v>135</v>
      </c>
      <c r="C207" s="39" t="s">
        <v>167</v>
      </c>
      <c r="D207" s="39" t="s">
        <v>136</v>
      </c>
      <c r="E207" s="39">
        <v>2</v>
      </c>
      <c r="F207" s="39" t="s">
        <v>154</v>
      </c>
      <c r="G207" s="39" t="s">
        <v>166</v>
      </c>
      <c r="H207" s="39" t="s">
        <v>30</v>
      </c>
      <c r="I207" s="40" t="s">
        <v>36</v>
      </c>
      <c r="J207" s="37"/>
      <c r="K207" s="3"/>
      <c r="L207" s="3"/>
      <c r="M207" s="3"/>
    </row>
    <row r="208" spans="1:13" ht="14.25">
      <c r="A208" s="38" t="s">
        <v>39</v>
      </c>
      <c r="B208" s="39" t="s">
        <v>115</v>
      </c>
      <c r="C208" s="39" t="s">
        <v>118</v>
      </c>
      <c r="D208" s="39" t="s">
        <v>116</v>
      </c>
      <c r="E208" s="39">
        <v>2</v>
      </c>
      <c r="F208" s="39" t="s">
        <v>154</v>
      </c>
      <c r="G208" s="39" t="s">
        <v>117</v>
      </c>
      <c r="H208" s="39" t="s">
        <v>29</v>
      </c>
      <c r="I208" s="40" t="s">
        <v>35</v>
      </c>
      <c r="J208" s="37"/>
      <c r="K208" s="3"/>
      <c r="L208" s="3"/>
      <c r="M208" s="3"/>
    </row>
    <row r="209" spans="1:13" ht="14.25">
      <c r="A209" s="38" t="s">
        <v>39</v>
      </c>
      <c r="B209" s="39" t="s">
        <v>133</v>
      </c>
      <c r="C209" s="39" t="s">
        <v>154</v>
      </c>
      <c r="D209" s="39" t="s">
        <v>134</v>
      </c>
      <c r="E209" s="39">
        <v>2</v>
      </c>
      <c r="F209" s="39" t="s">
        <v>154</v>
      </c>
      <c r="G209" s="39" t="s">
        <v>154</v>
      </c>
      <c r="H209" s="39" t="s">
        <v>29</v>
      </c>
      <c r="I209" s="40" t="s">
        <v>34</v>
      </c>
      <c r="J209" s="37"/>
      <c r="K209" s="3"/>
      <c r="L209" s="3"/>
      <c r="M209" s="3"/>
    </row>
    <row r="210" spans="1:13" ht="14.25">
      <c r="A210" s="38" t="s">
        <v>39</v>
      </c>
      <c r="B210" s="39" t="s">
        <v>125</v>
      </c>
      <c r="C210" s="39" t="s">
        <v>128</v>
      </c>
      <c r="D210" s="39" t="s">
        <v>126</v>
      </c>
      <c r="E210" s="39">
        <v>2</v>
      </c>
      <c r="F210" s="39" t="s">
        <v>127</v>
      </c>
      <c r="G210" s="39" t="s">
        <v>154</v>
      </c>
      <c r="H210" s="39" t="s">
        <v>30</v>
      </c>
      <c r="I210" s="40" t="s">
        <v>33</v>
      </c>
      <c r="J210" s="37"/>
      <c r="K210" s="3"/>
      <c r="L210" s="3"/>
      <c r="M210" s="3"/>
    </row>
    <row r="211" spans="1:13" ht="14.25">
      <c r="A211" s="38" t="s">
        <v>39</v>
      </c>
      <c r="B211" s="39" t="s">
        <v>154</v>
      </c>
      <c r="C211" s="39" t="s">
        <v>154</v>
      </c>
      <c r="D211" s="39" t="s">
        <v>154</v>
      </c>
      <c r="E211" s="39" t="s">
        <v>154</v>
      </c>
      <c r="F211" s="39" t="s">
        <v>154</v>
      </c>
      <c r="G211" s="39" t="s">
        <v>154</v>
      </c>
      <c r="H211" s="39" t="s">
        <v>29</v>
      </c>
      <c r="I211" s="40" t="s">
        <v>154</v>
      </c>
      <c r="J211" s="37"/>
      <c r="K211" s="3"/>
      <c r="L211" s="3"/>
      <c r="M211" s="3"/>
    </row>
    <row r="212" spans="1:13" ht="14.25">
      <c r="A212" s="38" t="s">
        <v>40</v>
      </c>
      <c r="B212" s="39" t="s">
        <v>154</v>
      </c>
      <c r="C212" s="39" t="s">
        <v>154</v>
      </c>
      <c r="D212" s="39" t="s">
        <v>154</v>
      </c>
      <c r="E212" s="39" t="s">
        <v>154</v>
      </c>
      <c r="F212" s="39" t="s">
        <v>154</v>
      </c>
      <c r="G212" s="39" t="s">
        <v>154</v>
      </c>
      <c r="H212" s="39" t="s">
        <v>29</v>
      </c>
      <c r="I212" s="40" t="s">
        <v>154</v>
      </c>
      <c r="J212" s="37"/>
      <c r="K212" s="3"/>
      <c r="L212" s="3"/>
      <c r="M212" s="3"/>
    </row>
    <row r="213" spans="1:13" ht="14.25">
      <c r="A213" s="38" t="s">
        <v>139</v>
      </c>
      <c r="B213" s="39" t="s">
        <v>140</v>
      </c>
      <c r="C213" s="39" t="s">
        <v>180</v>
      </c>
      <c r="D213" s="39" t="s">
        <v>141</v>
      </c>
      <c r="E213" s="39">
        <v>1</v>
      </c>
      <c r="F213" s="39" t="s">
        <v>142</v>
      </c>
      <c r="G213" s="39" t="s">
        <v>143</v>
      </c>
      <c r="H213" s="39" t="s">
        <v>30</v>
      </c>
      <c r="I213" s="40" t="s">
        <v>42</v>
      </c>
      <c r="J213" s="37"/>
      <c r="K213" s="3"/>
      <c r="L213" s="3"/>
      <c r="M213" s="3"/>
    </row>
    <row r="214" spans="1:13" ht="14.25">
      <c r="A214" s="38" t="s">
        <v>139</v>
      </c>
      <c r="B214" s="39" t="s">
        <v>145</v>
      </c>
      <c r="C214" s="39" t="s">
        <v>154</v>
      </c>
      <c r="D214" s="39" t="s">
        <v>146</v>
      </c>
      <c r="E214" s="39">
        <v>3</v>
      </c>
      <c r="F214" s="39" t="s">
        <v>154</v>
      </c>
      <c r="G214" s="39" t="s">
        <v>154</v>
      </c>
      <c r="H214" s="39" t="s">
        <v>30</v>
      </c>
      <c r="I214" s="40" t="s">
        <v>32</v>
      </c>
      <c r="J214" s="37"/>
      <c r="K214" s="3"/>
      <c r="L214" s="3"/>
      <c r="M214" s="3"/>
    </row>
    <row r="215" spans="1:13" ht="14.25">
      <c r="A215" s="38" t="s">
        <v>139</v>
      </c>
      <c r="B215" s="39" t="s">
        <v>129</v>
      </c>
      <c r="C215" s="39" t="s">
        <v>154</v>
      </c>
      <c r="D215" s="39" t="s">
        <v>152</v>
      </c>
      <c r="E215" s="39">
        <v>2</v>
      </c>
      <c r="F215" s="39" t="s">
        <v>154</v>
      </c>
      <c r="G215" s="39" t="s">
        <v>154</v>
      </c>
      <c r="H215" s="39" t="s">
        <v>30</v>
      </c>
      <c r="I215" s="40" t="s">
        <v>34</v>
      </c>
      <c r="J215" s="37"/>
      <c r="K215" s="3"/>
      <c r="L215" s="3"/>
      <c r="M215" s="3"/>
    </row>
    <row r="216" spans="1:13" ht="14.25">
      <c r="A216" s="38" t="s">
        <v>139</v>
      </c>
      <c r="B216" s="39" t="s">
        <v>147</v>
      </c>
      <c r="C216" s="39" t="s">
        <v>154</v>
      </c>
      <c r="D216" s="39" t="s">
        <v>148</v>
      </c>
      <c r="E216" s="39">
        <v>1</v>
      </c>
      <c r="F216" s="39" t="s">
        <v>154</v>
      </c>
      <c r="G216" s="39" t="s">
        <v>149</v>
      </c>
      <c r="H216" s="39" t="s">
        <v>30</v>
      </c>
      <c r="I216" s="40" t="s">
        <v>32</v>
      </c>
      <c r="J216" s="37"/>
      <c r="K216" s="3"/>
      <c r="L216" s="3"/>
      <c r="M216" s="3"/>
    </row>
    <row r="217" spans="1:13" ht="14.25">
      <c r="A217" s="38" t="s">
        <v>139</v>
      </c>
      <c r="B217" s="39" t="s">
        <v>150</v>
      </c>
      <c r="C217" s="39" t="s">
        <v>154</v>
      </c>
      <c r="D217" s="39" t="s">
        <v>151</v>
      </c>
      <c r="E217" s="39">
        <v>3</v>
      </c>
      <c r="F217" s="39" t="s">
        <v>154</v>
      </c>
      <c r="G217" s="39" t="s">
        <v>154</v>
      </c>
      <c r="H217" s="39" t="s">
        <v>30</v>
      </c>
      <c r="I217" s="40" t="s">
        <v>32</v>
      </c>
      <c r="J217" s="37"/>
      <c r="K217" s="3"/>
      <c r="L217" s="3"/>
      <c r="M217" s="3"/>
    </row>
    <row r="218" spans="1:13" ht="14.25">
      <c r="A218" s="38" t="s">
        <v>154</v>
      </c>
      <c r="B218" s="39" t="s">
        <v>154</v>
      </c>
      <c r="C218" s="39" t="s">
        <v>154</v>
      </c>
      <c r="D218" s="39" t="s">
        <v>154</v>
      </c>
      <c r="E218" s="39">
        <v>1</v>
      </c>
      <c r="F218" s="39" t="s">
        <v>154</v>
      </c>
      <c r="G218" s="39" t="s">
        <v>154</v>
      </c>
      <c r="H218" s="39" t="s">
        <v>29</v>
      </c>
      <c r="I218" s="40" t="s">
        <v>154</v>
      </c>
      <c r="J218" s="37"/>
      <c r="K218" s="3"/>
      <c r="L218" s="3"/>
      <c r="M218" s="3"/>
    </row>
    <row r="219" spans="1:13" ht="14.25">
      <c r="A219" s="38" t="s">
        <v>154</v>
      </c>
      <c r="B219" s="39"/>
      <c r="C219" s="39"/>
      <c r="D219" s="39"/>
      <c r="E219" s="39">
        <v>2</v>
      </c>
      <c r="F219" s="39" t="s">
        <v>154</v>
      </c>
      <c r="G219" s="39" t="s">
        <v>154</v>
      </c>
      <c r="H219" s="39" t="s">
        <v>29</v>
      </c>
      <c r="I219" s="40" t="s">
        <v>154</v>
      </c>
      <c r="J219" s="37"/>
      <c r="K219" s="3"/>
      <c r="L219" s="3"/>
      <c r="M219" s="3"/>
    </row>
    <row r="220" spans="1:13" ht="14.25">
      <c r="A220" s="38" t="s">
        <v>154</v>
      </c>
      <c r="B220" s="39"/>
      <c r="C220" s="39"/>
      <c r="D220" s="39"/>
      <c r="E220" s="39">
        <v>3</v>
      </c>
      <c r="F220" s="39" t="s">
        <v>154</v>
      </c>
      <c r="G220" s="39" t="s">
        <v>154</v>
      </c>
      <c r="H220" s="39" t="s">
        <v>29</v>
      </c>
      <c r="I220" s="40" t="s">
        <v>154</v>
      </c>
      <c r="J220" s="37"/>
      <c r="K220" s="3"/>
      <c r="L220" s="3"/>
      <c r="M220" s="3"/>
    </row>
    <row r="221" spans="1:13" ht="14.25">
      <c r="A221" s="38" t="s">
        <v>154</v>
      </c>
      <c r="B221" s="39"/>
      <c r="C221" s="39"/>
      <c r="D221" s="39"/>
      <c r="E221" s="39" t="s">
        <v>154</v>
      </c>
      <c r="F221" s="39" t="s">
        <v>154</v>
      </c>
      <c r="G221" s="39" t="s">
        <v>154</v>
      </c>
      <c r="H221" s="39" t="s">
        <v>29</v>
      </c>
      <c r="I221" s="40" t="s">
        <v>31</v>
      </c>
      <c r="J221" s="37"/>
      <c r="K221" s="3"/>
      <c r="L221" s="3"/>
      <c r="M221" s="3"/>
    </row>
    <row r="222" spans="1:13" ht="14.25">
      <c r="A222" s="38" t="s">
        <v>154</v>
      </c>
      <c r="B222" s="39"/>
      <c r="C222" s="39"/>
      <c r="D222" s="39"/>
      <c r="E222" s="39"/>
      <c r="F222" s="39"/>
      <c r="G222" s="39"/>
      <c r="H222" s="39"/>
      <c r="I222" s="40" t="s">
        <v>32</v>
      </c>
      <c r="J222" s="37"/>
      <c r="K222" s="3"/>
      <c r="L222" s="3"/>
      <c r="M222" s="3"/>
    </row>
    <row r="223" spans="1:13" ht="14.25">
      <c r="A223" s="38" t="s">
        <v>154</v>
      </c>
      <c r="B223" s="39"/>
      <c r="C223" s="39"/>
      <c r="D223" s="39"/>
      <c r="E223" s="39"/>
      <c r="F223" s="39"/>
      <c r="G223" s="39"/>
      <c r="H223" s="39"/>
      <c r="I223" s="40" t="s">
        <v>33</v>
      </c>
      <c r="J223" s="37"/>
      <c r="K223" s="3"/>
      <c r="L223" s="3"/>
      <c r="M223" s="3"/>
    </row>
    <row r="224" spans="1:13" ht="14.25">
      <c r="A224" s="38" t="s">
        <v>154</v>
      </c>
      <c r="B224" s="39"/>
      <c r="C224" s="39"/>
      <c r="D224" s="39"/>
      <c r="E224" s="39"/>
      <c r="F224" s="39"/>
      <c r="G224" s="39"/>
      <c r="H224" s="39"/>
      <c r="I224" s="40" t="s">
        <v>34</v>
      </c>
      <c r="J224" s="37"/>
      <c r="K224" s="3"/>
      <c r="L224" s="3"/>
      <c r="M224" s="3"/>
    </row>
    <row r="225" spans="1:13" ht="14.25">
      <c r="A225" s="38" t="s">
        <v>154</v>
      </c>
      <c r="B225" s="39"/>
      <c r="C225" s="39"/>
      <c r="D225" s="39"/>
      <c r="E225" s="39"/>
      <c r="F225" s="39"/>
      <c r="G225" s="39"/>
      <c r="H225" s="39"/>
      <c r="I225" s="40" t="s">
        <v>35</v>
      </c>
      <c r="J225" s="37"/>
      <c r="K225" s="3"/>
      <c r="L225" s="3"/>
      <c r="M225" s="3"/>
    </row>
    <row r="226" spans="1:13" ht="14.25">
      <c r="A226" s="38" t="s">
        <v>154</v>
      </c>
      <c r="B226" s="39"/>
      <c r="C226" s="39"/>
      <c r="D226" s="39"/>
      <c r="E226" s="39"/>
      <c r="F226" s="39"/>
      <c r="G226" s="39"/>
      <c r="H226" s="39"/>
      <c r="I226" s="40" t="s">
        <v>36</v>
      </c>
      <c r="J226" s="37"/>
      <c r="K226" s="3"/>
      <c r="L226" s="3"/>
      <c r="M226" s="3"/>
    </row>
    <row r="227" spans="1:13" ht="14.25">
      <c r="A227" s="38" t="s">
        <v>154</v>
      </c>
      <c r="B227" s="39"/>
      <c r="C227" s="39"/>
      <c r="D227" s="39"/>
      <c r="E227" s="39"/>
      <c r="F227" s="39"/>
      <c r="G227" s="39"/>
      <c r="H227" s="39"/>
      <c r="I227" s="40" t="s">
        <v>154</v>
      </c>
      <c r="J227" s="37"/>
      <c r="K227" s="3"/>
      <c r="L227" s="3"/>
      <c r="M227" s="3"/>
    </row>
    <row r="228" spans="1:13" ht="14.25">
      <c r="A228" s="38" t="s">
        <v>154</v>
      </c>
      <c r="B228" s="39"/>
      <c r="C228" s="39"/>
      <c r="D228" s="39"/>
      <c r="E228" s="39"/>
      <c r="F228" s="39"/>
      <c r="G228" s="39"/>
      <c r="H228" s="39" t="s">
        <v>30</v>
      </c>
      <c r="I228" s="40" t="s">
        <v>154</v>
      </c>
      <c r="J228" s="37"/>
      <c r="K228" s="3"/>
      <c r="L228" s="3"/>
      <c r="M228" s="3"/>
    </row>
    <row r="229" spans="1:13" ht="14.25">
      <c r="A229" s="38" t="s">
        <v>154</v>
      </c>
      <c r="B229" s="39"/>
      <c r="C229" s="39"/>
      <c r="D229" s="39"/>
      <c r="E229" s="39"/>
      <c r="F229" s="39"/>
      <c r="G229" s="39"/>
      <c r="H229" s="39" t="s">
        <v>154</v>
      </c>
      <c r="I229" s="40" t="s">
        <v>154</v>
      </c>
      <c r="J229" s="37"/>
      <c r="K229" s="3"/>
      <c r="L229" s="3"/>
      <c r="M229" s="3"/>
    </row>
    <row r="230" spans="1:13" ht="15">
      <c r="A230" s="41" t="s">
        <v>162</v>
      </c>
      <c r="B230" s="42"/>
      <c r="C230" s="42"/>
      <c r="D230" s="42"/>
      <c r="E230" s="42"/>
      <c r="F230" s="42"/>
      <c r="G230" s="42"/>
      <c r="H230" s="42"/>
      <c r="I230" s="43"/>
      <c r="J230" s="44"/>
      <c r="K230" s="3"/>
      <c r="L230" s="3"/>
      <c r="M230" s="3"/>
    </row>
  </sheetData>
  <printOptions horizontalCentered="1" verticalCentered="1"/>
  <pageMargins left="0.78740157480314998" right="0.78740157480314998" top="1.1511811023622052" bottom="1.1511811023622052" header="0.78740157480314998" footer="0.78740157480314998"/>
  <pageSetup paperSize="0" scale="17" fitToWidth="0" fitToHeight="0" orientation="landscape" horizontalDpi="0" verticalDpi="0" copies="0"/>
  <headerFooter alignWithMargins="0">
    <oddHeader>&amp;C&amp;"Times New Roman,Regular"&amp;12&amp;A</oddHeader>
    <oddFooter>&amp;C&amp;"Times New Roman,Regular"&amp;12Page &amp;P</oddFooter>
  </headerFooter>
  <tableParts count="1">
    <tablePart r:id="rId1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4DC66-9246-4B0B-AB48-EFB1A0A6D2BF}">
  <dimension ref="A1:BQ44"/>
  <sheetViews>
    <sheetView workbookViewId="0"/>
  </sheetViews>
  <sheetFormatPr baseColWidth="10" defaultColWidth="10.625" defaultRowHeight="12.75"/>
  <cols>
    <col min="1" max="1" width="7.375" customWidth="1"/>
    <col min="2" max="4" width="14.875" customWidth="1"/>
    <col min="5" max="5" width="2.25" customWidth="1"/>
    <col min="6" max="8" width="14.875" customWidth="1"/>
    <col min="9" max="9" width="2.25" customWidth="1"/>
    <col min="10" max="12" width="14.875" customWidth="1"/>
    <col min="13" max="13" width="2.25" customWidth="1"/>
    <col min="14" max="16" width="15.125" customWidth="1"/>
    <col min="17" max="17" width="2.25" customWidth="1"/>
    <col min="18" max="20" width="15.125" customWidth="1"/>
    <col min="21" max="21" width="2.25" customWidth="1"/>
    <col min="22" max="24" width="15.625" customWidth="1"/>
    <col min="25" max="25" width="6.75" customWidth="1"/>
    <col min="26" max="28" width="15.625" customWidth="1"/>
    <col min="29" max="29" width="2.25" customWidth="1"/>
    <col min="30" max="32" width="15.625" customWidth="1"/>
    <col min="33" max="33" width="2.25" customWidth="1"/>
    <col min="34" max="36" width="15.625" customWidth="1"/>
    <col min="37" max="38" width="10.625" customWidth="1"/>
  </cols>
  <sheetData>
    <row r="1" spans="1:52" s="3" customFormat="1" ht="14.25">
      <c r="A1" s="59"/>
      <c r="B1" s="59"/>
      <c r="C1" s="59"/>
      <c r="D1" s="60"/>
      <c r="E1" s="59"/>
      <c r="F1" s="59"/>
      <c r="G1" s="59"/>
      <c r="H1" s="60"/>
      <c r="I1" s="59"/>
      <c r="J1" s="59"/>
      <c r="K1" s="59"/>
      <c r="L1" s="60"/>
      <c r="M1" s="59"/>
      <c r="N1" s="59"/>
      <c r="O1" s="59"/>
      <c r="P1" s="59"/>
      <c r="Q1" s="59"/>
      <c r="R1" s="59"/>
      <c r="S1" s="59"/>
      <c r="T1" s="59"/>
      <c r="U1" s="59"/>
      <c r="V1" s="59"/>
      <c r="W1" s="59"/>
      <c r="X1" s="59"/>
      <c r="Y1" s="59"/>
      <c r="Z1" s="59"/>
      <c r="AA1" s="59"/>
      <c r="AB1" s="59"/>
      <c r="AC1" s="59"/>
      <c r="AD1" s="59"/>
      <c r="AE1" s="59"/>
      <c r="AF1" s="59"/>
      <c r="AG1" s="59"/>
      <c r="AH1" s="59"/>
      <c r="AI1" s="59"/>
      <c r="AJ1" s="59"/>
    </row>
    <row r="2" spans="1:52" s="3" customFormat="1" ht="15">
      <c r="A2" s="59"/>
      <c r="B2" s="59"/>
      <c r="C2" s="59"/>
      <c r="D2" s="60"/>
      <c r="E2" s="59"/>
      <c r="F2" s="59"/>
      <c r="G2" s="59"/>
      <c r="H2" s="60"/>
      <c r="I2" s="59"/>
      <c r="J2" s="59"/>
      <c r="K2" s="59"/>
      <c r="L2" s="60"/>
      <c r="M2" s="59"/>
      <c r="N2" s="59"/>
      <c r="O2" s="59"/>
      <c r="P2" s="59"/>
      <c r="Q2" s="59"/>
      <c r="R2" s="61" t="s">
        <v>181</v>
      </c>
      <c r="S2" s="59"/>
      <c r="T2" s="59"/>
      <c r="U2" s="59"/>
      <c r="V2" s="59"/>
      <c r="W2" s="59"/>
      <c r="X2" s="59"/>
      <c r="Y2" s="59"/>
      <c r="Z2" s="59"/>
      <c r="AA2" s="59"/>
      <c r="AB2" s="59"/>
      <c r="AC2" s="59"/>
      <c r="AD2" s="59"/>
      <c r="AE2" s="59"/>
      <c r="AF2" s="59"/>
      <c r="AG2" s="59"/>
      <c r="AH2" s="59"/>
      <c r="AI2" s="59"/>
      <c r="AJ2" s="59"/>
    </row>
    <row r="3" spans="1:52" s="3" customFormat="1" ht="15">
      <c r="A3" s="59"/>
      <c r="B3" s="59"/>
      <c r="C3" s="85" t="s">
        <v>182</v>
      </c>
      <c r="D3" s="85"/>
      <c r="E3" s="85"/>
      <c r="F3" s="85"/>
      <c r="G3" s="85"/>
      <c r="H3" s="85"/>
      <c r="I3" s="85"/>
      <c r="J3" s="85"/>
      <c r="K3" s="85"/>
      <c r="L3" s="60"/>
      <c r="M3" s="59"/>
      <c r="N3" s="59"/>
      <c r="Q3" s="59"/>
      <c r="R3" s="62" t="s">
        <v>183</v>
      </c>
      <c r="S3" s="63"/>
      <c r="T3" s="63"/>
      <c r="U3" s="59"/>
      <c r="V3" s="59"/>
      <c r="W3" s="59"/>
      <c r="X3" s="59"/>
      <c r="Y3" s="59"/>
      <c r="Z3" s="59"/>
      <c r="AA3" s="59"/>
      <c r="AB3" s="59"/>
      <c r="AC3" s="59"/>
      <c r="AD3" s="59"/>
      <c r="AE3" s="59"/>
      <c r="AF3" s="59"/>
      <c r="AG3" s="59"/>
      <c r="AH3" s="59"/>
      <c r="AI3" s="59"/>
      <c r="AJ3" s="59"/>
    </row>
    <row r="4" spans="1:52" s="3" customFormat="1" ht="22.35" customHeight="1">
      <c r="A4" s="59"/>
      <c r="B4" s="59"/>
      <c r="C4" s="85"/>
      <c r="D4" s="85"/>
      <c r="E4" s="85"/>
      <c r="F4" s="85"/>
      <c r="G4" s="85"/>
      <c r="H4" s="85"/>
      <c r="I4" s="85"/>
      <c r="J4" s="85"/>
      <c r="K4" s="85"/>
      <c r="L4" s="60"/>
      <c r="M4" s="59"/>
      <c r="N4" s="59"/>
      <c r="Q4" s="59"/>
      <c r="R4" s="64" t="s">
        <v>184</v>
      </c>
      <c r="S4" s="65"/>
      <c r="T4" s="65"/>
      <c r="U4" s="59"/>
      <c r="V4" s="59"/>
      <c r="W4" s="59"/>
      <c r="X4" s="59"/>
      <c r="Y4" s="59"/>
      <c r="Z4" s="59"/>
      <c r="AA4" s="59"/>
      <c r="AB4" s="59"/>
      <c r="AC4" s="59"/>
      <c r="AD4" s="59"/>
      <c r="AE4" s="59"/>
      <c r="AF4" s="59"/>
      <c r="AG4" s="59"/>
      <c r="AH4" s="59"/>
      <c r="AI4" s="59"/>
      <c r="AJ4" s="59"/>
    </row>
    <row r="5" spans="1:52" s="3" customFormat="1" ht="14.25">
      <c r="A5" s="59"/>
      <c r="B5" s="59"/>
      <c r="C5" s="85"/>
      <c r="D5" s="85"/>
      <c r="E5" s="85"/>
      <c r="F5" s="85"/>
      <c r="G5" s="85"/>
      <c r="H5" s="85"/>
      <c r="I5" s="85"/>
      <c r="J5" s="85"/>
      <c r="K5" s="85"/>
      <c r="L5" s="60"/>
      <c r="M5" s="59"/>
      <c r="N5" s="59"/>
      <c r="Q5" s="59"/>
      <c r="R5" s="86" t="s">
        <v>24</v>
      </c>
      <c r="S5" s="86"/>
      <c r="T5" s="66" t="s">
        <v>22</v>
      </c>
      <c r="U5" s="59"/>
      <c r="V5" s="59"/>
      <c r="W5" s="59"/>
      <c r="X5" s="59"/>
      <c r="Y5" s="59"/>
      <c r="Z5" s="59"/>
      <c r="AA5" s="59"/>
      <c r="AB5" s="59"/>
      <c r="AC5" s="59"/>
      <c r="AD5" s="59"/>
      <c r="AE5" s="59"/>
      <c r="AF5" s="59"/>
      <c r="AG5" s="59"/>
      <c r="AH5" s="59"/>
      <c r="AI5" s="59"/>
      <c r="AJ5" s="59"/>
    </row>
    <row r="6" spans="1:52" s="3" customFormat="1" ht="14.25">
      <c r="A6" s="59"/>
      <c r="B6" s="59"/>
      <c r="C6" s="59"/>
      <c r="D6" s="60"/>
      <c r="E6" s="59"/>
      <c r="F6" s="59"/>
      <c r="G6" s="59"/>
      <c r="H6" s="60"/>
      <c r="I6" s="59"/>
      <c r="J6" s="59"/>
      <c r="K6" s="59"/>
      <c r="L6" s="60"/>
      <c r="M6" s="59"/>
      <c r="N6" s="59"/>
      <c r="O6" s="59"/>
      <c r="P6" s="59"/>
      <c r="Q6" s="59"/>
      <c r="R6" s="59"/>
      <c r="S6" s="59"/>
      <c r="T6" s="59"/>
      <c r="U6" s="59"/>
      <c r="V6" s="59"/>
      <c r="W6" s="59"/>
      <c r="X6" s="59"/>
      <c r="Y6" s="59"/>
      <c r="Z6" s="59"/>
      <c r="AA6" s="59"/>
      <c r="AB6" s="59"/>
      <c r="AC6" s="59"/>
      <c r="AD6" s="59"/>
      <c r="AE6" s="59"/>
      <c r="AF6" s="59"/>
      <c r="AG6" s="59"/>
      <c r="AH6" s="59"/>
      <c r="AI6" s="59"/>
      <c r="AJ6" s="59"/>
    </row>
    <row r="7" spans="1:52" s="72" customFormat="1" ht="60">
      <c r="A7" s="67"/>
      <c r="B7" s="68" t="s">
        <v>38</v>
      </c>
      <c r="C7" s="69"/>
      <c r="D7" s="70"/>
      <c r="E7" s="69"/>
      <c r="F7" s="69"/>
      <c r="G7" s="69"/>
      <c r="H7" s="70"/>
      <c r="I7" s="69"/>
      <c r="J7" s="69"/>
      <c r="K7" s="69"/>
      <c r="L7" s="70"/>
      <c r="M7" s="70"/>
      <c r="N7" s="70"/>
      <c r="O7" s="70"/>
      <c r="P7" s="70"/>
      <c r="Q7" s="70"/>
      <c r="R7" s="70"/>
      <c r="S7" s="70"/>
      <c r="T7" s="70"/>
      <c r="U7" s="3"/>
      <c r="V7" s="3"/>
      <c r="W7" s="3"/>
      <c r="X7" s="3"/>
      <c r="Y7" s="71"/>
      <c r="Z7" s="3"/>
      <c r="AA7" s="3"/>
      <c r="AB7" s="3"/>
      <c r="AC7" s="3"/>
      <c r="AD7" s="3"/>
      <c r="AE7" s="3"/>
      <c r="AF7" s="3"/>
      <c r="AG7" s="3"/>
      <c r="AH7" s="3"/>
      <c r="AI7" s="3"/>
      <c r="AJ7" s="3"/>
    </row>
    <row r="8" spans="1:52" s="3" customFormat="1" ht="14.25">
      <c r="A8" s="59"/>
      <c r="B8" s="59"/>
      <c r="C8" s="59"/>
      <c r="D8" s="60"/>
      <c r="E8" s="59"/>
      <c r="F8" s="59"/>
      <c r="G8" s="59"/>
      <c r="H8" s="60"/>
      <c r="I8" s="59"/>
      <c r="J8" s="59"/>
      <c r="K8" s="59"/>
      <c r="L8" s="60"/>
      <c r="M8" s="59"/>
      <c r="Y8" s="59"/>
    </row>
    <row r="9" spans="1:52" s="74" customFormat="1" ht="14.25">
      <c r="A9" s="3"/>
      <c r="B9" s="87" t="str">
        <f>IF(AND(tmp!$A5&lt;&gt;"",tmp!$A5&lt;&gt;"Total Résultat"),tmp!$A5,"")</f>
        <v>Caractériser les zones en déficit d’espace naturel</v>
      </c>
      <c r="C9" s="87"/>
      <c r="D9" s="87"/>
      <c r="E9"/>
      <c r="F9" s="88" t="str">
        <f>IF(AND(tmp!$A6&lt;&gt;"",tmp!$A6&lt;&gt;"Total Résultat"),tmp!$A6,"")</f>
        <v>Connaître finement le foncier</v>
      </c>
      <c r="G9" s="88"/>
      <c r="H9" s="88"/>
      <c r="I9"/>
      <c r="J9" s="88" t="str">
        <f>IF(AND(tmp!$A7&lt;&gt;"",tmp!$A7&lt;&gt;"Total Résultat"),tmp!$A7,"")</f>
        <v>Connaître la multifonctionnalité des sols dans les documents d'urbanisme</v>
      </c>
      <c r="K9" s="88"/>
      <c r="L9" s="88"/>
      <c r="M9" s="3"/>
      <c r="N9" s="88" t="str">
        <f>IF(AND(tmp!$A8&lt;&gt;"",tmp!$A8&lt;&gt;"Total Résultat"),tmp!$A8,"")</f>
        <v>Établir un bilan de la consommation du document d’urbanisme</v>
      </c>
      <c r="O9" s="88"/>
      <c r="P9" s="88"/>
      <c r="Q9" s="3"/>
      <c r="R9" s="88" t="str">
        <f>IF(AND(tmp!$A9&lt;&gt;"",tmp!$A9&lt;&gt;"Total Résultat"),tmp!$A9,"")</f>
        <v>Établir un bilan de la vacance commerciale et de bureaux</v>
      </c>
      <c r="S9" s="88"/>
      <c r="T9" s="88"/>
      <c r="U9" s="3"/>
      <c r="V9" s="3"/>
      <c r="W9" s="3"/>
      <c r="X9" s="3"/>
      <c r="Y9" s="3"/>
      <c r="Z9" s="3"/>
      <c r="AA9" s="3"/>
      <c r="AB9" s="3"/>
      <c r="AC9" s="3"/>
      <c r="AD9" s="3"/>
      <c r="AE9" s="3"/>
      <c r="AF9" s="3"/>
      <c r="AG9" s="3"/>
      <c r="AH9" s="3"/>
      <c r="AI9" s="3"/>
      <c r="AJ9" s="3"/>
    </row>
    <row r="10" spans="1:52" s="9" customFormat="1" ht="14.25">
      <c r="A10" s="3"/>
      <c r="B10" s="87" t="str">
        <f>IF(AND(tmp!$A5&lt;&gt;"",tmp!$A5&lt;&gt;"Total Résultat"),tmp!$B5,"")</f>
        <v>Identifier les zones urbaines présentant un déficit en espaces naturels, en vue de prévoir des actions correctives.</v>
      </c>
      <c r="C10" s="87"/>
      <c r="D10" s="87"/>
      <c r="E10"/>
      <c r="F10" s="88" t="str">
        <f>IF(AND(tmp!$A6&lt;&gt;"",tmp!$A6&lt;&gt;"Total Résultat"),tmp!$B6,"")</f>
        <v>Avoir une connaissance fine du foncier de son territoire :
- Zones artificialisées et leurs composantes 
- Zones non artificialisées et leurs composantes 
- Zones de renouvellement/intensification urbaine 
- Zones de renaturation ou renaturées 
- Zones de mutations au sein des zones agricoles, naturelles, forestière
- Suivi PC et PA</v>
      </c>
      <c r="G10" s="88"/>
      <c r="H10" s="88"/>
      <c r="I10"/>
      <c r="J10" s="88" t="str">
        <f>IF(AND(tmp!$A7&lt;&gt;"",tmp!$A7&lt;&gt;"Total Résultat"),tmp!$B7,"")</f>
        <v>Hiérarchisation de la qualité des sols dans l'établissement des priorités d'aménagement, notamment en identifiant des Espaces Naturels Agricoles et Forestiers à protéger et des zones présentant des enjeux particuliers, en lien avec les continuités écologiques.</v>
      </c>
      <c r="K10" s="88"/>
      <c r="L10" s="88"/>
      <c r="M10" s="3"/>
      <c r="N10" s="88" t="str">
        <f>IF(AND(tmp!$A8&lt;&gt;"",tmp!$A8&lt;&gt;"Total Résultat"),tmp!$B8,"")</f>
        <v>Croisement des bilans de la consommation des ENAF au regard de l'enveloppe foncière du document d'urbanisme précédent. 
Précision : le calcul de la consommation d'espace se fait au regard de l'occupation du sol entre deux période et non de "l'enveloppe foncière du document d'urbanisme" . Une zone AU non viabilisée reste une zone agricole ou naturelle au regard de l'occupation du sol.</v>
      </c>
      <c r="O10" s="88"/>
      <c r="P10" s="88"/>
      <c r="Q10" s="3"/>
      <c r="R10" s="88" t="str">
        <f>IF(AND(tmp!$A9&lt;&gt;"",tmp!$A9&lt;&gt;"Total Résultat"),tmp!$B9,"")</f>
        <v>Évaluer la vacance dans les espaces marchands et commerciaux (centre-ville, artères commerçantes, etc.) ainsi que dans les immeubles de bureaux et les espaces d'affaires.</v>
      </c>
      <c r="S10" s="88"/>
      <c r="T10" s="88"/>
      <c r="U10" s="3"/>
      <c r="V10" s="3"/>
      <c r="W10" s="3"/>
      <c r="X10" s="3"/>
      <c r="Y10" s="3"/>
      <c r="Z10" s="3"/>
      <c r="AA10" s="3"/>
      <c r="AB10" s="3"/>
      <c r="AC10" s="3"/>
      <c r="AD10" s="3"/>
      <c r="AE10" s="3"/>
      <c r="AF10" s="3"/>
      <c r="AG10" s="3"/>
      <c r="AH10" s="3"/>
      <c r="AI10" s="3"/>
      <c r="AJ10" s="3"/>
    </row>
    <row r="11" spans="1:52" s="75" customFormat="1" ht="14.25">
      <c r="A11" s="3"/>
      <c r="B11" s="89">
        <f>IF(AND(tmp!$A5&lt;&gt;"",tmp!$A5&lt;&gt;"Total Résultat"),tmp!$C5,"")</f>
        <v>3</v>
      </c>
      <c r="C11" s="89"/>
      <c r="D11" s="73" t="str">
        <f>IF(AND(tmp!$A5&lt;&gt;"",tmp!$A5&lt;&gt;"Total Résultat"),tmp!$F5,"")</f>
        <v>Recommandé</v>
      </c>
      <c r="E11"/>
      <c r="F11" s="90">
        <f>IF(AND(tmp!$A6&lt;&gt;"",tmp!$A6&lt;&gt;"Total Résultat"),tmp!$C6,"")</f>
        <v>2</v>
      </c>
      <c r="G11" s="90"/>
      <c r="H11" t="str">
        <f>IF(AND(tmp!$A6&lt;&gt;"",tmp!$A6&lt;&gt;"Total Résultat"),tmp!$F6,"")</f>
        <v>Obligatoire</v>
      </c>
      <c r="I11"/>
      <c r="J11" s="90">
        <f>IF(AND(tmp!$A7&lt;&gt;"",tmp!$A7&lt;&gt;"Total Résultat"),tmp!$C7,"")</f>
        <v>3</v>
      </c>
      <c r="K11" s="90"/>
      <c r="L11" t="str">
        <f>IF(AND(tmp!$A7&lt;&gt;"",tmp!$A7&lt;&gt;"Total Résultat"),tmp!$F7,"")</f>
        <v>Recommandé</v>
      </c>
      <c r="M11" s="3"/>
      <c r="N11" s="90">
        <f>IF(AND(tmp!$A8&lt;&gt;"",tmp!$A8&lt;&gt;"Total Résultat"),tmp!$C8,"")</f>
        <v>2</v>
      </c>
      <c r="O11" s="90"/>
      <c r="P11" t="str">
        <f>IF(AND(tmp!$A8&lt;&gt;"",tmp!$A8&lt;&gt;"Total Résultat"),tmp!$F8,"")</f>
        <v>Obligatoire</v>
      </c>
      <c r="Q11" s="3"/>
      <c r="R11" s="90">
        <f>IF(AND(tmp!$A9&lt;&gt;"",tmp!$A9&lt;&gt;"Total Résultat"),tmp!$C9,"")</f>
        <v>2</v>
      </c>
      <c r="S11" s="90"/>
      <c r="T11" t="str">
        <f>IF(AND(tmp!$A9&lt;&gt;"",tmp!$A9&lt;&gt;"Total Résultat"),tmp!$F9,"")</f>
        <v>Recommandé</v>
      </c>
      <c r="U11" s="3"/>
      <c r="V11" s="3"/>
      <c r="W11" s="3"/>
      <c r="X11" s="3"/>
      <c r="Y11" s="3"/>
      <c r="Z11" s="3"/>
      <c r="AA11" s="3"/>
      <c r="AB11" s="3"/>
      <c r="AC11" s="3"/>
      <c r="AD11" s="3"/>
      <c r="AE11" s="3"/>
      <c r="AF11" s="3"/>
      <c r="AG11" s="3"/>
      <c r="AH11" s="3"/>
      <c r="AI11" s="3"/>
      <c r="AJ11" s="3"/>
    </row>
    <row r="12" spans="1:52" s="9" customFormat="1" ht="14.25">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row>
    <row r="13" spans="1:52" s="9" customFormat="1" ht="14.25">
      <c r="A13" s="3"/>
      <c r="B13" s="88" t="str">
        <f>IF(AND(tmp!$A10&lt;&gt;"",tmp!$A10&lt;&gt;"Total Résultat"),tmp!$A10,"")</f>
        <v>Établir un état des lieux de la résilience territoriale</v>
      </c>
      <c r="C13" s="88"/>
      <c r="D13" s="88"/>
      <c r="E13"/>
      <c r="F13" s="88" t="str">
        <f>IF(AND(tmp!$A11&lt;&gt;"",tmp!$A11&lt;&gt;"Total Résultat"),tmp!$A11,"")</f>
        <v>Identifier les parties prenantes et les partenaires potentiels</v>
      </c>
      <c r="G13" s="88"/>
      <c r="H13" s="88"/>
      <c r="I13" s="3"/>
      <c r="J13" s="88" t="str">
        <f>IF(AND(tmp!$A12&lt;&gt;"",tmp!$A12&lt;&gt;"Total Résultat"),tmp!$A12,"")</f>
        <v>Identifier les potentielles zones à renaturer</v>
      </c>
      <c r="K13" s="88"/>
      <c r="L13" s="88"/>
      <c r="M13" s="3"/>
      <c r="N13" s="88" t="str">
        <f>IF(AND(tmp!$A13&lt;&gt;"",tmp!$A13&lt;&gt;"Total Résultat"),tmp!$A13,"")</f>
        <v>Réaliser un bilan de la vacance de logements</v>
      </c>
      <c r="O13" s="88"/>
      <c r="P13" s="88"/>
      <c r="Q13" s="3"/>
      <c r="R13" s="88" t="str">
        <f>IF(AND(tmp!$A14&lt;&gt;"",tmp!$A14&lt;&gt;"Total Résultat"),tmp!$A14,"")</f>
        <v/>
      </c>
      <c r="S13" s="88"/>
      <c r="T13" s="88"/>
      <c r="U13" s="3"/>
      <c r="V13" s="3"/>
      <c r="W13" s="3"/>
      <c r="X13" s="3"/>
      <c r="Y13" s="3"/>
      <c r="Z13" s="3"/>
      <c r="AA13" s="3"/>
      <c r="AB13" s="3"/>
      <c r="AC13" s="3"/>
      <c r="AD13" s="3"/>
      <c r="AE13" s="3"/>
      <c r="AF13" s="3"/>
      <c r="AG13" s="3"/>
      <c r="AH13" s="3"/>
      <c r="AI13" s="3"/>
      <c r="AJ13" s="3"/>
    </row>
    <row r="14" spans="1:52" s="9" customFormat="1" ht="14.25">
      <c r="A14" s="3"/>
      <c r="B14" s="88" t="str">
        <f>IF(AND(tmp!$A10&lt;&gt;"",tmp!$A10&lt;&gt;"Total Résultat"),tmp!$B10,"")</f>
        <v>Déterminer le niveau de résilience du territoire face aux changements environnementaux, sociaux et au changement climatique.</v>
      </c>
      <c r="C14" s="88"/>
      <c r="D14" s="88"/>
      <c r="E14"/>
      <c r="F14" s="88" t="str">
        <f>IF(AND(tmp!$A11&lt;&gt;"",tmp!$A11&lt;&gt;"Total Résultat"),tmp!$B11,"")</f>
        <v>Recenser les acteurs et organisations impliqués dans la gestion du foncier et les partenaires susceptibles de contribuer aux initiatives.</v>
      </c>
      <c r="G14" s="88"/>
      <c r="H14" s="88"/>
      <c r="I14" s="3"/>
      <c r="J14" s="88" t="str">
        <f>IF(AND(tmp!$A12&lt;&gt;"",tmp!$A12&lt;&gt;"Total Résultat"),tmp!$B12,"")</f>
        <v>Repérer les zones présentant un potentiel de renaturation pour favoriser la biodiversité et la préservation de l'environnement.</v>
      </c>
      <c r="K14" s="88"/>
      <c r="L14" s="88"/>
      <c r="M14" s="3"/>
      <c r="N14" s="88" t="str">
        <f>IF(AND(tmp!$A13&lt;&gt;"",tmp!$A13&lt;&gt;"Total Résultat"),tmp!$B13,"")</f>
        <v>Évaluer le nombre de logements vacants sur le territoire.</v>
      </c>
      <c r="O14" s="88"/>
      <c r="P14" s="88"/>
      <c r="Q14" s="3"/>
      <c r="R14" s="88" t="str">
        <f>IF(AND(tmp!$A14&lt;&gt;"",tmp!$A14&lt;&gt;"Total Résultat"),tmp!$B14,"")</f>
        <v/>
      </c>
      <c r="S14" s="88"/>
      <c r="T14" s="88"/>
      <c r="U14" s="3"/>
      <c r="V14" s="3"/>
      <c r="W14" s="3"/>
      <c r="X14" s="3"/>
      <c r="Y14" s="3"/>
      <c r="Z14" s="3"/>
      <c r="AA14" s="3"/>
      <c r="AB14" s="3"/>
      <c r="AC14" s="3"/>
      <c r="AD14" s="3"/>
      <c r="AE14" s="3"/>
      <c r="AF14" s="3"/>
      <c r="AG14" s="3"/>
      <c r="AH14" s="3"/>
      <c r="AI14" s="3"/>
      <c r="AJ14" s="3"/>
      <c r="AT14" s="91"/>
      <c r="AU14" s="91"/>
      <c r="AV14" s="91"/>
    </row>
    <row r="15" spans="1:52" s="9" customFormat="1" ht="14.25">
      <c r="A15" s="3"/>
      <c r="B15" s="90">
        <f>IF(AND(tmp!$A10&lt;&gt;"",tmp!$A10&lt;&gt;"Total Résultat"),tmp!$C10,"")</f>
        <v>3</v>
      </c>
      <c r="C15" s="90"/>
      <c r="D15" t="str">
        <f>IF(AND(tmp!$A10&lt;&gt;"",tmp!$A10&lt;&gt;"Total Résultat"),tmp!$F10,"")</f>
        <v>Recommandé</v>
      </c>
      <c r="E15"/>
      <c r="F15" s="90">
        <f>IF(AND(tmp!$A11&lt;&gt;"",tmp!$A11&lt;&gt;"Total Résultat"),tmp!$C11,"")</f>
        <v>1</v>
      </c>
      <c r="G15" s="90"/>
      <c r="H15" t="str">
        <f>IF(AND(tmp!$A11&lt;&gt;"",tmp!$A11&lt;&gt;"Total Résultat"),tmp!$F11,"")</f>
        <v>Recommandé</v>
      </c>
      <c r="I15" s="3"/>
      <c r="J15" s="90">
        <f>IF(AND(tmp!$A12&lt;&gt;"",tmp!$A12&lt;&gt;"Total Résultat"),tmp!$C12,"")</f>
        <v>3</v>
      </c>
      <c r="K15" s="90"/>
      <c r="L15" t="str">
        <f>IF(AND(tmp!$A12&lt;&gt;"",tmp!$A12&lt;&gt;"Total Résultat"),tmp!$F12,"")</f>
        <v>Recommandé</v>
      </c>
      <c r="M15" s="3"/>
      <c r="N15" s="90">
        <f>IF(AND(tmp!$A13&lt;&gt;"",tmp!$A13&lt;&gt;"Total Résultat"),tmp!$C13,"")</f>
        <v>1</v>
      </c>
      <c r="O15" s="90"/>
      <c r="P15" t="str">
        <f>IF(AND(tmp!$A13&lt;&gt;"",tmp!$A13&lt;&gt;"Total Résultat"),tmp!$F13,"")</f>
        <v>Obligatoire</v>
      </c>
      <c r="Q15" s="3"/>
      <c r="R15" s="88" t="str">
        <f>IF(AND(tmp!$A14&lt;&gt;"",tmp!$A14&lt;&gt;"Total Résultat"),tmp!$C14,"")</f>
        <v/>
      </c>
      <c r="S15" s="88"/>
      <c r="T15" t="str">
        <f>IF(AND(tmp!$A14&lt;&gt;"",tmp!$A14&lt;&gt;"Total Résultat"),tmp!$F14,"")</f>
        <v/>
      </c>
      <c r="U15" s="3"/>
      <c r="V15" s="3"/>
      <c r="W15" s="3"/>
      <c r="X15" s="3"/>
      <c r="Y15" s="3"/>
      <c r="Z15" s="3"/>
      <c r="AA15" s="3"/>
      <c r="AB15" s="3"/>
      <c r="AC15" s="3"/>
      <c r="AD15" s="3"/>
      <c r="AE15" s="3"/>
      <c r="AF15" s="3"/>
      <c r="AG15" s="3"/>
      <c r="AH15" s="3"/>
      <c r="AI15" s="3"/>
      <c r="AJ15" s="3"/>
      <c r="AT15" s="91"/>
      <c r="AU15" s="91"/>
      <c r="AV15" s="91"/>
      <c r="AX15" s="91"/>
      <c r="AY15" s="91"/>
      <c r="AZ15" s="91"/>
    </row>
    <row r="16" spans="1:52" s="9" customFormat="1" ht="14.25">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T16" s="76"/>
      <c r="AU16" s="76"/>
      <c r="AV16" s="76"/>
      <c r="AX16" s="91"/>
      <c r="AY16" s="91"/>
      <c r="AZ16" s="91"/>
    </row>
    <row r="17" spans="1:52" s="9" customFormat="1" ht="2.85" customHeight="1">
      <c r="A17" s="3"/>
      <c r="B17" s="88" t="str">
        <f>IF(AND(tmp!$A15&lt;&gt;"",tmp!$A15&lt;&gt;"Total Résultat"),tmp!$A15,"")</f>
        <v/>
      </c>
      <c r="C17" s="88"/>
      <c r="D17" s="88"/>
      <c r="E17"/>
      <c r="F17" s="88" t="str">
        <f>IF(AND(tmp!$A16&lt;&gt;"",tmp!$A16&lt;&gt;"Total Résultat"),tmp!$A16,"")</f>
        <v/>
      </c>
      <c r="G17" s="88"/>
      <c r="H17" s="88"/>
      <c r="I17"/>
      <c r="J17" s="88" t="str">
        <f>IF(AND(tmp!$A17&lt;&gt;"",tmp!$A17&lt;&gt;"Total Résultat"),tmp!$A17,"")</f>
        <v/>
      </c>
      <c r="K17" s="88"/>
      <c r="L17" s="88"/>
      <c r="M17"/>
      <c r="N17" s="88" t="str">
        <f>IF(AND(tmp!$A18&lt;&gt;"",tmp!$A18&lt;&gt;"Total Résultat"),tmp!$A18,"")</f>
        <v/>
      </c>
      <c r="O17" s="88"/>
      <c r="P17" s="88"/>
      <c r="Q17"/>
      <c r="R17" s="88" t="str">
        <f>IF(AND(tmp!$A19&lt;&gt;"",tmp!$A19&lt;&gt;"Total Résultat"),tmp!$A19,"")</f>
        <v/>
      </c>
      <c r="S17" s="88"/>
      <c r="T17" s="88"/>
      <c r="U17" s="3"/>
      <c r="V17" s="3"/>
      <c r="W17" s="3"/>
      <c r="X17" s="3"/>
      <c r="Y17" s="3"/>
      <c r="Z17" s="3"/>
      <c r="AA17" s="3"/>
      <c r="AB17" s="3"/>
      <c r="AC17" s="3"/>
      <c r="AD17" s="3"/>
      <c r="AE17" s="3"/>
      <c r="AF17" s="3"/>
      <c r="AG17" s="3"/>
      <c r="AH17" s="3"/>
      <c r="AI17" s="3"/>
      <c r="AJ17" s="3"/>
      <c r="AX17" s="76"/>
      <c r="AY17" s="76"/>
      <c r="AZ17" s="76"/>
    </row>
    <row r="18" spans="1:52" s="9" customFormat="1" ht="2.85" customHeight="1">
      <c r="A18" s="3"/>
      <c r="B18" s="88" t="str">
        <f>IF(AND(tmp!$A15&lt;&gt;"",tmp!$A15&lt;&gt;"Total Résultat"),tmp!$B15,"")</f>
        <v/>
      </c>
      <c r="C18" s="88"/>
      <c r="D18" s="88"/>
      <c r="E18"/>
      <c r="F18" s="88" t="str">
        <f>IF(AND(tmp!$A16&lt;&gt;"",tmp!$A16&lt;&gt;"Total Résultat"),tmp!$B16,"")</f>
        <v/>
      </c>
      <c r="G18" s="88"/>
      <c r="H18" s="88"/>
      <c r="I18"/>
      <c r="J18" s="88" t="str">
        <f>IF(AND(tmp!$A17&lt;&gt;"",tmp!$A17&lt;&gt;"Total Résultat"),tmp!$B17,"")</f>
        <v/>
      </c>
      <c r="K18" s="88"/>
      <c r="L18" s="88"/>
      <c r="M18"/>
      <c r="N18" s="88" t="str">
        <f>IF(AND(tmp!$A18&lt;&gt;"",tmp!$A18&lt;&gt;"Total Résultat"),tmp!$B18,"")</f>
        <v/>
      </c>
      <c r="O18" s="88"/>
      <c r="P18" s="88"/>
      <c r="Q18"/>
      <c r="R18" s="88" t="str">
        <f>IF(AND(tmp!$A19&lt;&gt;"",tmp!$A19&lt;&gt;"Total Résultat"),tmp!$B19,"")</f>
        <v/>
      </c>
      <c r="S18" s="88"/>
      <c r="T18" s="88"/>
      <c r="U18" s="3"/>
      <c r="V18" s="3"/>
      <c r="W18" s="3"/>
      <c r="X18" s="3"/>
      <c r="Y18" s="3"/>
      <c r="Z18" s="3"/>
      <c r="AA18" s="3"/>
      <c r="AB18" s="3"/>
      <c r="AC18" s="3"/>
      <c r="AD18" s="3"/>
      <c r="AE18" s="3"/>
      <c r="AF18" s="3"/>
      <c r="AG18" s="3"/>
      <c r="AH18" s="3"/>
      <c r="AI18" s="3"/>
      <c r="AJ18" s="3"/>
    </row>
    <row r="19" spans="1:52" s="9" customFormat="1" ht="2.85" customHeight="1">
      <c r="A19" s="3"/>
      <c r="B19" s="88" t="str">
        <f>IF(AND(tmp!$A15&lt;&gt;"",tmp!$A15&lt;&gt;"Total Résultat"),tmp!$C15,"")</f>
        <v/>
      </c>
      <c r="C19" s="88"/>
      <c r="D19" t="str">
        <f>IF(AND(tmp!$A15&lt;&gt;"",tmp!$A15&lt;&gt;"Total Résultat"),tmp!$F15,"")</f>
        <v/>
      </c>
      <c r="E19"/>
      <c r="F19" s="88" t="str">
        <f>IF(AND(tmp!$A16&lt;&gt;"",tmp!$A16&lt;&gt;"Total Résultat"),tmp!$C16,"")</f>
        <v/>
      </c>
      <c r="G19" s="88"/>
      <c r="H19" t="str">
        <f>IF(AND(tmp!$A16&lt;&gt;"",tmp!$A16&lt;&gt;"Total Résultat"),tmp!$F16,"")</f>
        <v/>
      </c>
      <c r="I19"/>
      <c r="J19" s="88" t="str">
        <f>IF(AND(tmp!$A17&lt;&gt;"",tmp!$A17&lt;&gt;"Total Résultat"),tmp!$C17,"")</f>
        <v/>
      </c>
      <c r="K19" s="88"/>
      <c r="L19" t="str">
        <f>IF(AND(tmp!$A17&lt;&gt;"",tmp!$A17&lt;&gt;"Total Résultat"),tmp!$F17,"")</f>
        <v/>
      </c>
      <c r="M19"/>
      <c r="N19" s="88" t="str">
        <f>IF(AND(tmp!$A18&lt;&gt;"",tmp!$A18&lt;&gt;"Total Résultat"),tmp!$C18,"")</f>
        <v/>
      </c>
      <c r="O19" s="88"/>
      <c r="P19" t="str">
        <f>IF(AND(tmp!$A18&lt;&gt;"",tmp!$A18&lt;&gt;"Total Résultat"),tmp!$F18,"")</f>
        <v/>
      </c>
      <c r="Q19"/>
      <c r="R19" s="88" t="str">
        <f>IF(AND(tmp!$A19&lt;&gt;"",tmp!$A19&lt;&gt;"Total Résultat"),tmp!$C19,"")</f>
        <v/>
      </c>
      <c r="S19" s="88"/>
      <c r="T19" t="str">
        <f>IF(AND(tmp!$A19&lt;&gt;"",tmp!$A19&lt;&gt;"Total Résultat"),tmp!$F19,"")</f>
        <v/>
      </c>
      <c r="U19" s="3"/>
      <c r="V19" s="3"/>
      <c r="W19" s="3"/>
      <c r="X19" s="3"/>
      <c r="Y19" s="3"/>
      <c r="Z19" s="3"/>
      <c r="AA19" s="3"/>
      <c r="AB19" s="3"/>
      <c r="AC19" s="3"/>
      <c r="AD19" s="3"/>
      <c r="AE19" s="3"/>
      <c r="AF19" s="3"/>
      <c r="AG19" s="3"/>
      <c r="AH19" s="3"/>
      <c r="AI19" s="3"/>
      <c r="AJ19" s="3"/>
    </row>
    <row r="20" spans="1:52" s="9" customFormat="1" ht="14.25">
      <c r="A20" s="3"/>
      <c r="B20" s="88"/>
      <c r="C20" s="88"/>
      <c r="D20" s="88"/>
      <c r="E20" s="3"/>
      <c r="F20" s="88"/>
      <c r="G20" s="88"/>
      <c r="H20" s="88"/>
      <c r="I20" s="3"/>
      <c r="J20" s="88"/>
      <c r="K20" s="88"/>
      <c r="L20" s="88"/>
      <c r="M20" s="3"/>
      <c r="N20" s="3"/>
      <c r="O20" s="3"/>
      <c r="P20" s="3"/>
      <c r="Q20" s="3"/>
      <c r="R20" s="3"/>
      <c r="S20" s="3"/>
      <c r="T20" s="3"/>
      <c r="U20" s="3"/>
      <c r="V20" s="3"/>
      <c r="W20" s="3"/>
      <c r="X20" s="3"/>
      <c r="Y20" s="3"/>
      <c r="Z20" s="3"/>
      <c r="AA20" s="3"/>
      <c r="AB20" s="3"/>
      <c r="AC20" s="3"/>
      <c r="AD20" s="3"/>
      <c r="AE20" s="3"/>
      <c r="AF20" s="3"/>
      <c r="AG20" s="3"/>
      <c r="AH20" s="3"/>
      <c r="AI20" s="3"/>
      <c r="AJ20" s="3"/>
    </row>
    <row r="21" spans="1:52" s="9" customFormat="1" ht="2.85" customHeight="1">
      <c r="A21" s="3"/>
      <c r="B21" s="88" t="str">
        <f>IF(AND(tmp!$A20&lt;&gt;"",tmp!$A20&lt;&gt;"Total Résultat"),tmp!$A20,"")</f>
        <v/>
      </c>
      <c r="C21" s="88"/>
      <c r="D21" s="88"/>
      <c r="E21" s="3"/>
      <c r="F21" s="88" t="str">
        <f>IF(AND(tmp!$A21&lt;&gt;"",tmp!$A21&lt;&gt;"Total Résultat"),tmp!$A21,"")</f>
        <v/>
      </c>
      <c r="G21" s="88"/>
      <c r="H21" s="88"/>
      <c r="I21" s="3"/>
      <c r="J21" s="88" t="str">
        <f>IF(AND(tmp!$A22&lt;&gt;"",tmp!$A22&lt;&gt;"Total Résultat"),tmp!$A22,"")</f>
        <v/>
      </c>
      <c r="K21" s="88"/>
      <c r="L21" s="88"/>
      <c r="M21" s="3"/>
      <c r="N21" s="88" t="str">
        <f>IF(AND(tmp!$A23&lt;&gt;"",tmp!$A23&lt;&gt;"Total Résultat"),tmp!$A23,"")</f>
        <v/>
      </c>
      <c r="O21" s="88"/>
      <c r="P21" s="88"/>
      <c r="Q21" s="3"/>
      <c r="R21" s="88" t="str">
        <f>IF(AND(tmp!$A24&lt;&gt;"",tmp!$A24&lt;&gt;"Total Résultat"),tmp!$A24,"")</f>
        <v/>
      </c>
      <c r="S21" s="88"/>
      <c r="T21" s="88"/>
      <c r="U21" s="3"/>
      <c r="V21" s="3"/>
      <c r="W21" s="3"/>
      <c r="X21" s="3"/>
      <c r="Y21" s="3"/>
      <c r="Z21" s="3"/>
      <c r="AA21" s="3"/>
      <c r="AB21" s="3"/>
      <c r="AC21" s="3"/>
      <c r="AD21" s="3"/>
      <c r="AE21" s="3"/>
      <c r="AF21" s="3"/>
      <c r="AG21" s="3"/>
      <c r="AH21" s="3"/>
      <c r="AI21" s="3"/>
      <c r="AJ21" s="3"/>
    </row>
    <row r="22" spans="1:52" s="9" customFormat="1" ht="2.85" customHeight="1">
      <c r="A22" s="3"/>
      <c r="B22" s="88" t="str">
        <f>IF(AND(tmp!$A20&lt;&gt;"",tmp!$A20&lt;&gt;"Total Résultat"),tmp!$B20,"")</f>
        <v/>
      </c>
      <c r="C22" s="88"/>
      <c r="D22" s="88"/>
      <c r="E22" s="3"/>
      <c r="F22" s="88" t="str">
        <f>IF(AND(tmp!$A21&lt;&gt;"",tmp!$A21&lt;&gt;"Total Résultat"),tmp!$B21,"")</f>
        <v/>
      </c>
      <c r="G22" s="88"/>
      <c r="H22" s="88"/>
      <c r="I22" s="3"/>
      <c r="J22" s="88" t="str">
        <f>IF(AND(tmp!$A22&lt;&gt;"",tmp!$A22&lt;&gt;"Total Résultat"),tmp!$B22,"")</f>
        <v/>
      </c>
      <c r="K22" s="88"/>
      <c r="L22" s="88"/>
      <c r="M22" s="3"/>
      <c r="N22" s="88" t="str">
        <f>IF(AND(tmp!$A23&lt;&gt;"",tmp!$A23&lt;&gt;"Total Résultat"),tmp!$B23,"")</f>
        <v/>
      </c>
      <c r="O22" s="88"/>
      <c r="P22" s="88"/>
      <c r="Q22" s="3"/>
      <c r="R22" s="88" t="str">
        <f>IF(AND(tmp!$A24&lt;&gt;"",tmp!$A24&lt;&gt;"Total Résultat"),tmp!$B24,"")</f>
        <v/>
      </c>
      <c r="S22" s="88"/>
      <c r="T22" s="88"/>
      <c r="U22" s="3"/>
      <c r="V22" s="3"/>
      <c r="W22" s="3"/>
      <c r="X22" s="3"/>
      <c r="Y22" s="3"/>
      <c r="Z22" s="3"/>
      <c r="AA22" s="3"/>
      <c r="AB22" s="3"/>
      <c r="AC22" s="3"/>
      <c r="AD22" s="3"/>
      <c r="AE22" s="3"/>
      <c r="AF22" s="3"/>
      <c r="AG22" s="3"/>
      <c r="AH22" s="3"/>
      <c r="AI22" s="3"/>
      <c r="AJ22" s="3"/>
    </row>
    <row r="23" spans="1:52" s="9" customFormat="1" ht="2.85" customHeight="1">
      <c r="A23" s="3"/>
      <c r="B23" s="88" t="str">
        <f>IF(AND(tmp!$A20&lt;&gt;"",tmp!$A20&lt;&gt;"Total Résultat"),tmp!$C20,"")</f>
        <v/>
      </c>
      <c r="C23" s="88"/>
      <c r="D23" t="str">
        <f>IF(AND(tmp!$A20&lt;&gt;"",tmp!$A20&lt;&gt;"Total Résultat"),tmp!$F20,"")</f>
        <v/>
      </c>
      <c r="E23" s="3"/>
      <c r="F23" s="88" t="str">
        <f>IF(AND(tmp!$A21&lt;&gt;"",tmp!$A21&lt;&gt;"Total Résultat"),tmp!$C21,"")</f>
        <v/>
      </c>
      <c r="G23" s="88"/>
      <c r="H23" t="str">
        <f>IF(AND(tmp!$A21&lt;&gt;"",tmp!$A21&lt;&gt;"Total Résultat"),tmp!$F21,"")</f>
        <v/>
      </c>
      <c r="I23" s="3"/>
      <c r="J23" s="88" t="str">
        <f>IF(AND(tmp!$A22&lt;&gt;"",tmp!$A22&lt;&gt;"Total Résultat"),tmp!$C22,"")</f>
        <v/>
      </c>
      <c r="K23" s="88"/>
      <c r="L23" t="str">
        <f>IF(AND(tmp!$A22&lt;&gt;"",tmp!$A22&lt;&gt;"Total Résultat"),tmp!$F22,"")</f>
        <v/>
      </c>
      <c r="M23" s="3"/>
      <c r="N23" s="88" t="str">
        <f>IF(AND(tmp!$A23&lt;&gt;"",tmp!$A23&lt;&gt;"Total Résultat"),tmp!$C23,"")</f>
        <v/>
      </c>
      <c r="O23" s="88"/>
      <c r="P23" t="str">
        <f>IF(AND(tmp!$A23&lt;&gt;"",tmp!$A23&lt;&gt;"Total Résultat"),tmp!$F23,"")</f>
        <v/>
      </c>
      <c r="Q23" s="3"/>
      <c r="R23" s="88" t="str">
        <f>IF(AND(tmp!$A24&lt;&gt;"",tmp!$A24&lt;&gt;"Total Résultat"),tmp!$C24,"")</f>
        <v/>
      </c>
      <c r="S23" s="88"/>
      <c r="T23" t="str">
        <f>IF(AND(tmp!$A24&lt;&gt;"",tmp!$A24&lt;&gt;"Total Résultat"),tmp!$F24,"")</f>
        <v/>
      </c>
      <c r="U23" s="3"/>
      <c r="V23" s="3"/>
      <c r="W23" s="3"/>
      <c r="X23" s="3"/>
      <c r="Y23" s="3"/>
      <c r="Z23" s="3"/>
      <c r="AA23" s="3"/>
      <c r="AB23" s="3"/>
      <c r="AC23" s="3"/>
      <c r="AD23" s="3"/>
      <c r="AE23" s="3"/>
      <c r="AF23" s="3"/>
      <c r="AG23" s="3"/>
      <c r="AH23" s="3"/>
      <c r="AI23" s="3"/>
      <c r="AJ23" s="3"/>
    </row>
    <row r="24" spans="1:52" s="9" customFormat="1" ht="14.25">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row>
    <row r="25" spans="1:52" s="9" customFormat="1" ht="23.25">
      <c r="A25" s="3"/>
      <c r="B25" s="77" t="s">
        <v>39</v>
      </c>
      <c r="C25" s="78"/>
      <c r="D25" s="79"/>
      <c r="E25" s="78"/>
      <c r="F25" s="78"/>
      <c r="G25" s="78"/>
      <c r="H25" s="79"/>
      <c r="I25" s="78"/>
      <c r="J25" s="78"/>
      <c r="K25" s="78"/>
      <c r="L25" s="79"/>
      <c r="M25" s="79"/>
      <c r="N25" s="79"/>
      <c r="O25" s="79"/>
      <c r="P25" s="79"/>
      <c r="Q25" s="79"/>
      <c r="R25" s="79"/>
      <c r="S25" s="79"/>
      <c r="T25" s="79"/>
      <c r="U25" s="3"/>
      <c r="V25" s="3"/>
      <c r="W25" s="3"/>
      <c r="X25" s="3"/>
      <c r="Y25" s="3"/>
      <c r="Z25" s="3"/>
      <c r="AA25" s="3"/>
      <c r="AB25" s="3"/>
      <c r="AC25" s="3"/>
      <c r="AD25" s="3"/>
      <c r="AE25" s="3"/>
      <c r="AF25" s="3"/>
      <c r="AG25" s="3"/>
      <c r="AH25" s="3"/>
      <c r="AI25" s="3"/>
      <c r="AJ25" s="3"/>
    </row>
    <row r="26" spans="1:52" s="9" customFormat="1" ht="14.25">
      <c r="A26" s="3"/>
      <c r="B26" s="59"/>
      <c r="C26" s="59"/>
      <c r="D26" s="60"/>
      <c r="E26" s="59"/>
      <c r="F26" s="59"/>
      <c r="G26" s="80"/>
      <c r="H26" s="80"/>
      <c r="I26" s="81"/>
      <c r="J26" s="59"/>
      <c r="K26" s="59"/>
      <c r="L26" s="60"/>
      <c r="M26" s="3"/>
      <c r="N26" s="3"/>
      <c r="O26" s="3"/>
      <c r="P26" s="3"/>
      <c r="Q26" s="3"/>
      <c r="R26" s="3"/>
      <c r="S26" s="3"/>
      <c r="T26" s="3"/>
      <c r="U26" s="3"/>
      <c r="V26" s="3"/>
      <c r="W26" s="3"/>
      <c r="X26" s="3"/>
      <c r="Y26" s="3"/>
      <c r="Z26" s="3"/>
      <c r="AA26" s="3"/>
      <c r="AB26" s="3"/>
      <c r="AC26" s="3"/>
      <c r="AD26" s="3"/>
      <c r="AE26" s="3"/>
      <c r="AF26" s="3"/>
      <c r="AG26" s="3"/>
      <c r="AH26" s="3"/>
      <c r="AI26" s="3"/>
      <c r="AJ26" s="3"/>
    </row>
    <row r="27" spans="1:52" s="9" customFormat="1" ht="14.25">
      <c r="A27" s="3"/>
      <c r="B27" s="88" t="str">
        <f>IF(AND(tmp!$A47&lt;&gt;"",tmp!$A47&lt;&gt;"Total Résultat"),tmp!$A47,"")</f>
        <v>Analyser les densités bâties</v>
      </c>
      <c r="C27" s="88"/>
      <c r="D27" s="88"/>
      <c r="E27"/>
      <c r="F27" s="88" t="str">
        <f>IF(AND(tmp!$A48&lt;&gt;"",tmp!$A48&lt;&gt;"Total Résultat"),tmp!$A48,"")</f>
        <v>Concerter</v>
      </c>
      <c r="G27" s="88"/>
      <c r="H27" s="88"/>
      <c r="I27"/>
      <c r="J27" s="88" t="str">
        <f>IF(AND(tmp!$A49&lt;&gt;"",tmp!$A49&lt;&gt;"Total Résultat"),tmp!$A49,"")</f>
        <v>Connaître les projections d'évolution de la population</v>
      </c>
      <c r="K27" s="88"/>
      <c r="L27" s="88"/>
      <c r="M27" s="3"/>
      <c r="N27" s="88" t="str">
        <f>IF(AND(tmp!$A50&lt;&gt;"",tmp!$A50&lt;&gt;"Total Résultat"),tmp!$A50,"")</f>
        <v>Construire un projet territorial global</v>
      </c>
      <c r="O27" s="88"/>
      <c r="P27" s="88"/>
      <c r="Q27" s="3"/>
      <c r="R27" s="88" t="str">
        <f>IF(AND(tmp!$A51&lt;&gt;"",tmp!$A51&lt;&gt;"Total Résultat"),tmp!$A51,"")</f>
        <v>Évaluer le besoin en logements et le besoin en équipement</v>
      </c>
      <c r="S27" s="88"/>
      <c r="T27" s="88"/>
      <c r="U27" s="3"/>
      <c r="V27" s="3"/>
      <c r="W27" s="3"/>
      <c r="X27" s="3"/>
      <c r="Y27" s="3"/>
      <c r="Z27" s="3"/>
      <c r="AA27" s="3"/>
      <c r="AB27" s="3"/>
      <c r="AC27" s="3"/>
      <c r="AD27" s="3"/>
      <c r="AE27" s="3"/>
      <c r="AF27" s="3"/>
      <c r="AG27" s="3"/>
      <c r="AH27" s="3"/>
      <c r="AI27" s="3"/>
      <c r="AJ27" s="3"/>
    </row>
    <row r="28" spans="1:52" s="9" customFormat="1" ht="14.25">
      <c r="A28" s="3"/>
      <c r="B28" s="88" t="str">
        <f>IF(AND(tmp!$A47&lt;&gt;"",tmp!$A47&lt;&gt;"Total Résultat"),tmp!$B47,"")</f>
        <v>Caractériser les densités bâties existantes du territoire et projeter les densités à atteindre</v>
      </c>
      <c r="C28" s="88"/>
      <c r="D28" s="88"/>
      <c r="E28"/>
      <c r="F28" s="88" t="str">
        <f>IF(AND(tmp!$A48&lt;&gt;"",tmp!$A48&lt;&gt;"Total Résultat"),tmp!$B48,"")</f>
        <v>Organiser des échanges avec les parties prenantes pour recueillir leurs avis et favoriser une démarche participative.</v>
      </c>
      <c r="G28" s="88"/>
      <c r="H28" s="88"/>
      <c r="I28"/>
      <c r="J28" s="88" t="str">
        <f>IF(AND(tmp!$A49&lt;&gt;"",tmp!$A49&lt;&gt;"Total Résultat"),tmp!$B49,"")</f>
        <v>Anticiper les changements démographiques pour ajuster les besoins en aménagement.</v>
      </c>
      <c r="K28" s="88"/>
      <c r="L28" s="88"/>
      <c r="M28" s="3"/>
      <c r="N28" s="88" t="str">
        <f>IF(AND(tmp!$A50&lt;&gt;"",tmp!$A50&lt;&gt;"Total Résultat"),tmp!$B50,"")</f>
        <v>Transformer les politiques publiques à travers les objectifs de transition dans un projet de territoire</v>
      </c>
      <c r="O28" s="88"/>
      <c r="P28" s="88"/>
      <c r="Q28" s="3"/>
      <c r="R28" s="88" t="str">
        <f>IF(AND(tmp!$A51&lt;&gt;"",tmp!$A51&lt;&gt;"Total Résultat"),tmp!$B51,"")</f>
        <v>Évaluer les besoins en logements en prenant en compte l’ensemble des composantes du besoin, actuel et à venir dans une approche temporelle et géographique.</v>
      </c>
      <c r="S28" s="88"/>
      <c r="T28" s="88"/>
      <c r="U28" s="3"/>
      <c r="V28" s="3"/>
      <c r="W28" s="3"/>
      <c r="X28" s="3"/>
      <c r="Y28" s="3"/>
      <c r="Z28" s="3"/>
      <c r="AA28" s="3"/>
      <c r="AB28" s="3"/>
      <c r="AC28" s="3"/>
      <c r="AD28" s="3"/>
      <c r="AE28" s="3"/>
      <c r="AF28" s="3"/>
      <c r="AG28" s="3"/>
      <c r="AH28" s="3"/>
      <c r="AI28" s="3"/>
      <c r="AJ28" s="3"/>
    </row>
    <row r="29" spans="1:52" s="9" customFormat="1" ht="14.25">
      <c r="A29" s="3"/>
      <c r="B29" s="88">
        <f>IF(AND(tmp!$A47&lt;&gt;"",tmp!$A47&lt;&gt;"Total Résultat"),tmp!$C47,"")</f>
        <v>2</v>
      </c>
      <c r="C29" s="88"/>
      <c r="D29" t="str">
        <f>IF(AND(tmp!$A47&lt;&gt;"",tmp!$A47&lt;&gt;"Total Résultat"),tmp!$F47,"")</f>
        <v>Obligatoire</v>
      </c>
      <c r="E29"/>
      <c r="F29" s="91">
        <f>IF(AND(tmp!$A48&lt;&gt;"",tmp!$A48&lt;&gt;"Total Résultat"),tmp!$C48,"")</f>
        <v>2</v>
      </c>
      <c r="G29" s="91"/>
      <c r="H29" s="3" t="str">
        <f>IF(AND(tmp!$A48&lt;&gt;"",tmp!$A48&lt;&gt;"Total Résultat"),tmp!$F48,"")</f>
        <v>Obligatoire</v>
      </c>
      <c r="I29"/>
      <c r="J29" s="91">
        <f>IF(AND(tmp!$A49&lt;&gt;"",tmp!$A49&lt;&gt;"Total Résultat"),tmp!$C49,"")</f>
        <v>1</v>
      </c>
      <c r="K29" s="91"/>
      <c r="L29" s="3" t="str">
        <f>IF(AND(tmp!$A49&lt;&gt;"",tmp!$A49&lt;&gt;"Total Résultat"),tmp!$F49,"")</f>
        <v>Obligatoire</v>
      </c>
      <c r="M29" s="3"/>
      <c r="N29" s="88">
        <f>IF(AND(tmp!$A50&lt;&gt;"",tmp!$A50&lt;&gt;"Total Résultat"),tmp!$C50,"")</f>
        <v>2</v>
      </c>
      <c r="O29" s="88"/>
      <c r="P29" t="str">
        <f>IF(AND(tmp!$A50&lt;&gt;"",tmp!$A50&lt;&gt;"Total Résultat"),tmp!$F50,"")</f>
        <v>Recommandé</v>
      </c>
      <c r="Q29" s="3"/>
      <c r="R29" s="88">
        <f>IF(AND(tmp!$A51&lt;&gt;"",tmp!$A51&lt;&gt;"Total Résultat"),tmp!$C51,"")</f>
        <v>2</v>
      </c>
      <c r="S29" s="88"/>
      <c r="T29" t="str">
        <f>IF(AND(tmp!$A51&lt;&gt;"",tmp!$A51&lt;&gt;"Total Résultat"),tmp!$F51,"")</f>
        <v>Obligatoire</v>
      </c>
      <c r="U29" s="3"/>
      <c r="V29" s="3"/>
      <c r="W29" s="3"/>
      <c r="X29" s="3"/>
      <c r="Y29" s="3"/>
      <c r="Z29" s="3"/>
      <c r="AA29" s="3"/>
      <c r="AB29" s="3"/>
      <c r="AC29" s="3"/>
      <c r="AD29" s="3"/>
      <c r="AE29" s="3"/>
      <c r="AF29" s="3"/>
      <c r="AG29" s="3"/>
      <c r="AH29" s="3"/>
      <c r="AI29" s="3"/>
      <c r="AJ29" s="3"/>
    </row>
    <row r="30" spans="1:52" s="9" customFormat="1" ht="14.25">
      <c r="A30" s="3"/>
      <c r="B30"/>
      <c r="C30"/>
      <c r="D30"/>
      <c r="E30"/>
      <c r="F30" s="3"/>
      <c r="G30" s="3"/>
      <c r="H30" s="3"/>
      <c r="I30"/>
      <c r="J30" s="3"/>
      <c r="K30" s="3"/>
      <c r="L30" s="3"/>
      <c r="M30" s="3"/>
      <c r="N30" s="3"/>
      <c r="O30" s="3"/>
      <c r="P30" s="3"/>
      <c r="Q30" s="3"/>
      <c r="R30"/>
      <c r="S30"/>
      <c r="T30"/>
      <c r="U30" s="3"/>
      <c r="V30" s="3"/>
      <c r="W30" s="3"/>
      <c r="X30" s="3"/>
      <c r="Y30" s="3"/>
      <c r="Z30" s="3"/>
      <c r="AA30" s="3"/>
      <c r="AB30" s="3"/>
      <c r="AC30" s="3"/>
      <c r="AD30" s="3"/>
      <c r="AE30" s="3"/>
      <c r="AF30" s="3"/>
      <c r="AG30" s="3"/>
      <c r="AH30" s="3"/>
      <c r="AI30" s="3"/>
      <c r="AJ30" s="3"/>
    </row>
    <row r="31" spans="1:52" s="9" customFormat="1" ht="14.25">
      <c r="A31" s="3"/>
      <c r="B31" s="88" t="str">
        <f>IF(AND(tmp!$A52&lt;&gt;"",tmp!$A52&lt;&gt;"Total Résultat"),tmp!$A52,"")</f>
        <v>Évaluer les objectifs des documents supra (SRADDET/SCOT)</v>
      </c>
      <c r="C31" s="88"/>
      <c r="D31" s="88"/>
      <c r="E31"/>
      <c r="F31" s="88" t="str">
        <f>IF(AND(tmp!$A53&lt;&gt;"",tmp!$A53&lt;&gt;"Total Résultat"),tmp!$A53,"")</f>
        <v>Territorialiser les objectifs de consommation</v>
      </c>
      <c r="G31" s="88"/>
      <c r="H31" s="88"/>
      <c r="I31"/>
      <c r="J31" s="88" t="str">
        <f>IF(AND(tmp!$A54&lt;&gt;"",tmp!$A54&lt;&gt;"Total Résultat"),tmp!$A54,"")</f>
        <v/>
      </c>
      <c r="K31" s="88"/>
      <c r="L31" s="88"/>
      <c r="M31" s="3"/>
      <c r="N31" s="88" t="str">
        <f>IF(AND(tmp!$A55&lt;&gt;"",tmp!$A55&lt;&gt;"Total Résultat"),tmp!$A55,"")</f>
        <v/>
      </c>
      <c r="O31" s="88"/>
      <c r="P31" s="88"/>
      <c r="Q31" s="3"/>
      <c r="R31" s="88" t="str">
        <f>IF(AND(tmp!$A56&lt;&gt;"",tmp!$A56&lt;&gt;"Total Résultat"),tmp!$A56,"")</f>
        <v/>
      </c>
      <c r="S31" s="88"/>
      <c r="T31" s="88"/>
      <c r="U31" s="3"/>
      <c r="V31" s="3"/>
      <c r="W31" s="3"/>
      <c r="X31" s="3"/>
      <c r="Y31" s="3"/>
      <c r="Z31" s="3"/>
      <c r="AA31" s="3"/>
      <c r="AB31" s="3"/>
      <c r="AC31" s="3"/>
      <c r="AD31" s="3"/>
      <c r="AE31" s="3"/>
      <c r="AF31" s="3"/>
      <c r="AG31" s="3"/>
      <c r="AH31" s="3"/>
      <c r="AI31" s="3"/>
      <c r="AJ31" s="3"/>
    </row>
    <row r="32" spans="1:52" s="9" customFormat="1" ht="14.25">
      <c r="A32" s="3"/>
      <c r="B32" s="88" t="str">
        <f>IF(AND(tmp!$A52&lt;&gt;"",tmp!$A52&lt;&gt;"Total Résultat"),tmp!$B52,"")</f>
        <v>Analyser les objectifs des documents d'urbanisme supra-communaux pour les intégrer dans la planification locale.</v>
      </c>
      <c r="C32" s="88"/>
      <c r="D32" s="88"/>
      <c r="E32"/>
      <c r="F32" s="88" t="str">
        <f>IF(AND(tmp!$A53&lt;&gt;"",tmp!$A53&lt;&gt;"Total Résultat"),tmp!$B53,"")</f>
        <v>Déterminer les modalités de répartition des objectifs de consommation d’ENAF</v>
      </c>
      <c r="G32" s="88"/>
      <c r="H32" s="88"/>
      <c r="I32"/>
      <c r="J32" s="88" t="str">
        <f>IF(AND(tmp!$A54&lt;&gt;"",tmp!$A54&lt;&gt;"Total Résultat"),tmp!$B54,"")</f>
        <v/>
      </c>
      <c r="K32" s="88"/>
      <c r="L32" s="88"/>
      <c r="M32" s="3"/>
      <c r="N32" s="88" t="str">
        <f>IF(AND(tmp!$A55&lt;&gt;"",tmp!$A55&lt;&gt;"Total Résultat"),tmp!$B55,"")</f>
        <v/>
      </c>
      <c r="O32" s="88"/>
      <c r="P32" s="88"/>
      <c r="Q32" s="3"/>
      <c r="R32" s="88" t="str">
        <f>IF(AND(tmp!$A56&lt;&gt;"",tmp!$A56&lt;&gt;"Total Résultat"),tmp!$B56,"")</f>
        <v/>
      </c>
      <c r="S32" s="88"/>
      <c r="T32" s="88"/>
      <c r="U32" s="3"/>
      <c r="V32" s="3"/>
      <c r="W32" s="3"/>
      <c r="X32" s="3"/>
      <c r="Y32" s="3"/>
      <c r="Z32" s="3"/>
      <c r="AA32" s="3"/>
      <c r="AB32" s="3"/>
      <c r="AC32" s="3"/>
      <c r="AD32" s="3"/>
      <c r="AE32" s="3"/>
      <c r="AF32" s="3"/>
      <c r="AG32" s="3"/>
      <c r="AH32" s="3"/>
      <c r="AI32" s="3"/>
      <c r="AJ32" s="3"/>
    </row>
    <row r="33" spans="1:69" s="9" customFormat="1" ht="14.25">
      <c r="A33" s="3"/>
      <c r="B33" s="88">
        <f>IF(AND(tmp!$A52&lt;&gt;"",tmp!$A52&lt;&gt;"Total Résultat"),tmp!$C52,"")</f>
        <v>2</v>
      </c>
      <c r="C33" s="88"/>
      <c r="D33" t="str">
        <f>IF(AND(tmp!$A52&lt;&gt;"",tmp!$A52&lt;&gt;"Total Résultat"),tmp!$F52,"")</f>
        <v>Obligatoire</v>
      </c>
      <c r="E33"/>
      <c r="F33" s="91">
        <f>IF(AND(tmp!$A53&lt;&gt;"",tmp!$A53&lt;&gt;"Total Résultat"),tmp!$C53,"")</f>
        <v>2</v>
      </c>
      <c r="G33" s="91"/>
      <c r="H33" s="3" t="str">
        <f>IF(AND(tmp!$A53&lt;&gt;"",tmp!$A53&lt;&gt;"Total Résultat"),tmp!$F53,"")</f>
        <v>Recommandé</v>
      </c>
      <c r="I33"/>
      <c r="J33" s="88" t="str">
        <f>IF(AND(tmp!$A54&lt;&gt;"",tmp!$A54&lt;&gt;"Total Résultat"),tmp!$C54,"")</f>
        <v/>
      </c>
      <c r="K33" s="88"/>
      <c r="L33" t="str">
        <f>IF(AND(tmp!$A54&lt;&gt;"",tmp!$A54&lt;&gt;"Total Résultat"),tmp!$F54,"")</f>
        <v/>
      </c>
      <c r="M33" s="3"/>
      <c r="N33" s="88" t="str">
        <f>IF(AND(tmp!$A55&lt;&gt;"",tmp!$A55&lt;&gt;"Total Résultat"),tmp!$C55,"")</f>
        <v/>
      </c>
      <c r="O33" s="88"/>
      <c r="P33" t="str">
        <f>IF(AND(tmp!$A55&lt;&gt;"",tmp!$A55&lt;&gt;"Total Résultat"),tmp!$F55,"")</f>
        <v/>
      </c>
      <c r="Q33" s="3"/>
      <c r="R33" s="88" t="str">
        <f>IF(AND(tmp!$A56&lt;&gt;"",tmp!$A56&lt;&gt;"Total Résultat"),tmp!$C56,"")</f>
        <v/>
      </c>
      <c r="S33" s="88"/>
      <c r="T33" t="str">
        <f>IF(AND(tmp!$A56&lt;&gt;"",tmp!$A56&lt;&gt;"Total Résultat"),tmp!$F56,"")</f>
        <v/>
      </c>
      <c r="U33" s="3"/>
      <c r="V33" s="3"/>
      <c r="W33" s="3"/>
      <c r="X33" s="3"/>
      <c r="Y33" s="3"/>
      <c r="Z33" s="3"/>
      <c r="AA33" s="3"/>
      <c r="AB33" s="3"/>
      <c r="AC33" s="3"/>
      <c r="AD33" s="3"/>
      <c r="AE33" s="3"/>
      <c r="AF33" s="3"/>
      <c r="AG33" s="3"/>
      <c r="AH33" s="3"/>
      <c r="AI33" s="3"/>
      <c r="AJ33" s="3"/>
    </row>
    <row r="34" spans="1:69" s="9" customFormat="1" ht="14.25">
      <c r="A34" s="3"/>
      <c r="B34"/>
      <c r="C34"/>
      <c r="D34"/>
      <c r="E34"/>
      <c r="F34" s="3"/>
      <c r="G34" s="3"/>
      <c r="H34" s="3"/>
      <c r="I34"/>
      <c r="J34" s="3"/>
      <c r="K34" s="3"/>
      <c r="L34" s="3"/>
      <c r="M34" s="3"/>
      <c r="N34" s="3"/>
      <c r="O34" s="3"/>
      <c r="P34" s="3"/>
      <c r="Q34" s="3"/>
      <c r="R34"/>
      <c r="S34"/>
      <c r="T34"/>
      <c r="U34" s="3"/>
      <c r="V34" s="3"/>
      <c r="W34" s="3"/>
      <c r="X34" s="3"/>
      <c r="Y34" s="3"/>
      <c r="Z34" s="3"/>
      <c r="AA34" s="3"/>
      <c r="AB34" s="3"/>
      <c r="AC34" s="3"/>
      <c r="AD34" s="3"/>
      <c r="AE34" s="3"/>
      <c r="AF34" s="3"/>
      <c r="AG34" s="3"/>
      <c r="AH34" s="3"/>
      <c r="AI34" s="3"/>
      <c r="AJ34" s="3"/>
    </row>
    <row r="35" spans="1:69" s="9" customFormat="1" ht="8.25" customHeight="1">
      <c r="A35" s="3"/>
      <c r="B35" s="88"/>
      <c r="C35" s="88"/>
      <c r="D35" s="88"/>
      <c r="E35" s="3"/>
      <c r="F35" s="88"/>
      <c r="G35" s="88"/>
      <c r="H35" s="88"/>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BQ35" s="82"/>
    </row>
    <row r="36" spans="1:69" s="3" customFormat="1" ht="23.25">
      <c r="B36" s="83" t="s">
        <v>139</v>
      </c>
      <c r="C36" s="84"/>
      <c r="D36" s="84"/>
      <c r="E36" s="84"/>
      <c r="F36" s="84"/>
      <c r="G36" s="84"/>
      <c r="H36" s="84"/>
      <c r="I36" s="84"/>
      <c r="J36" s="84"/>
      <c r="K36" s="84"/>
      <c r="L36" s="84"/>
      <c r="M36" s="84"/>
      <c r="N36" s="84"/>
      <c r="O36" s="84"/>
      <c r="P36" s="84"/>
      <c r="Q36" s="84"/>
      <c r="R36" s="84"/>
      <c r="S36" s="84"/>
      <c r="T36" s="84"/>
    </row>
    <row r="37" spans="1:69" s="3" customFormat="1" ht="2.85" customHeight="1">
      <c r="B37" s="59"/>
      <c r="C37" s="59"/>
      <c r="D37" s="59"/>
      <c r="E37" s="59"/>
      <c r="F37" s="59"/>
      <c r="G37" s="59"/>
      <c r="H37" s="59"/>
      <c r="I37" s="59"/>
      <c r="J37" s="59"/>
      <c r="K37" s="59"/>
      <c r="L37" s="59"/>
    </row>
    <row r="38" spans="1:69" s="3" customFormat="1" ht="14.25">
      <c r="B38" s="88" t="str">
        <f>IF(AND(tmp!$A84&lt;&gt;"",tmp!$A84&lt;&gt;"Total Résultat"),tmp!$A84,"")</f>
        <v>Concerter</v>
      </c>
      <c r="C38" s="88"/>
      <c r="D38" s="88"/>
      <c r="E38"/>
      <c r="F38" s="88" t="str">
        <f>IF(AND(tmp!$A85&lt;&gt;"",tmp!$A85&lt;&gt;"Total Résultat"),tmp!$A85,"")</f>
        <v>Faire un document de planification opérationnel</v>
      </c>
      <c r="G38" s="88"/>
      <c r="H38" s="88"/>
      <c r="I38"/>
      <c r="J38" s="88" t="str">
        <f>IF(AND(tmp!$A86&lt;&gt;"",tmp!$A86&lt;&gt;"Total Résultat"),tmp!$A86,"")</f>
        <v/>
      </c>
      <c r="K38" s="88"/>
      <c r="L38" s="88"/>
      <c r="N38" s="88" t="str">
        <f>IF(AND(tmp!$A87&lt;&gt;"",tmp!$A87&lt;&gt;"Total Résultat"),tmp!$A87,"")</f>
        <v/>
      </c>
      <c r="O38" s="88"/>
      <c r="P38" s="88"/>
      <c r="R38" s="88" t="str">
        <f>IF(AND(tmp!$A88&lt;&gt;"",tmp!$A88&lt;&gt;"Total Résultat"),tmp!$A88,"")</f>
        <v/>
      </c>
      <c r="S38" s="88"/>
      <c r="T38" s="88"/>
    </row>
    <row r="39" spans="1:69" s="3" customFormat="1" ht="14.25">
      <c r="B39" s="88" t="str">
        <f>IF(AND(tmp!$A84&lt;&gt;"",tmp!$A84&lt;&gt;"Total Résultat"),tmp!$B84,"")</f>
        <v>Animer le territoire autour du projet et faire vivre le document de planification</v>
      </c>
      <c r="C39" s="88"/>
      <c r="D39" s="88"/>
      <c r="E39"/>
      <c r="F39" s="88" t="str">
        <f>IF(AND(tmp!$A85&lt;&gt;"",tmp!$A85&lt;&gt;"Total Résultat"),tmp!$B85,"")</f>
        <v>Anticiper les conséquences des objectifs, orientations et règles pour favoriser la réalisation effective du projet de territoire</v>
      </c>
      <c r="G39" s="88"/>
      <c r="H39" s="88"/>
      <c r="I39"/>
      <c r="J39" s="88" t="str">
        <f>IF(AND(tmp!$A86&lt;&gt;"",tmp!$A86&lt;&gt;"Total Résultat"),tmp!$B86,"")</f>
        <v/>
      </c>
      <c r="K39" s="88"/>
      <c r="L39" s="88"/>
      <c r="N39" s="88" t="str">
        <f>IF(AND(tmp!$A87&lt;&gt;"",tmp!$A87&lt;&gt;"Total Résultat"),tmp!$B87,"")</f>
        <v/>
      </c>
      <c r="O39" s="88"/>
      <c r="P39" s="88"/>
      <c r="R39" s="88" t="str">
        <f>IF(AND(tmp!$A88&lt;&gt;"",tmp!$A88&lt;&gt;"Total Résultat"),tmp!$B88,"")</f>
        <v/>
      </c>
      <c r="S39" s="88"/>
      <c r="T39" s="88"/>
    </row>
    <row r="40" spans="1:69" s="3" customFormat="1" ht="14.25">
      <c r="B40" s="88">
        <f>IF(AND(tmp!$A84&lt;&gt;"",tmp!$A84&lt;&gt;"Total Résultat"),tmp!$C84,"")</f>
        <v>2</v>
      </c>
      <c r="C40" s="88"/>
      <c r="D40" t="str">
        <f>IF(AND(tmp!$A84&lt;&gt;"",tmp!$A84&lt;&gt;"Total Résultat"),tmp!$F84,"")</f>
        <v>Recommandé</v>
      </c>
      <c r="E40"/>
      <c r="F40" s="88">
        <f>IF(AND(tmp!$A85&lt;&gt;"",tmp!$A85&lt;&gt;"Total Résultat"),tmp!$C85,"")</f>
        <v>3</v>
      </c>
      <c r="G40" s="88"/>
      <c r="H40" t="str">
        <f>IF(AND(tmp!$A85&lt;&gt;"",tmp!$A85&lt;&gt;"Total Résultat"),tmp!$F85,"")</f>
        <v>Recommandé</v>
      </c>
      <c r="I40"/>
      <c r="J40" s="88" t="str">
        <f>IF(AND(tmp!$A86&lt;&gt;"",tmp!$A86&lt;&gt;"Total Résultat"),tmp!$C86,"")</f>
        <v/>
      </c>
      <c r="K40" s="88"/>
      <c r="L40" t="str">
        <f>IF(AND(tmp!$A86&lt;&gt;"",tmp!$A86&lt;&gt;"Total Résultat"),tmp!$F86,"")</f>
        <v/>
      </c>
      <c r="N40" s="88" t="str">
        <f>IF(AND(tmp!$A87&lt;&gt;"",tmp!$A87&lt;&gt;"Total Résultat"),tmp!$C87,"")</f>
        <v/>
      </c>
      <c r="O40" s="88"/>
      <c r="P40" t="str">
        <f>IF(AND(tmp!$A87&lt;&gt;"",tmp!$A87&lt;&gt;"Total Résultat"),tmp!$F87,"")</f>
        <v/>
      </c>
      <c r="R40" s="88" t="str">
        <f>IF(AND(tmp!$A88&lt;&gt;"",tmp!$A88&lt;&gt;"Total Résultat"),tmp!$C88,"")</f>
        <v/>
      </c>
      <c r="S40" s="88"/>
      <c r="T40" t="str">
        <f>IF(AND(tmp!$A88&lt;&gt;"",tmp!$A88&lt;&gt;"Total Résultat"),tmp!$F88,"")</f>
        <v/>
      </c>
    </row>
    <row r="41" spans="1:69" s="3" customFormat="1" ht="14.25"/>
    <row r="42" spans="1:69" s="3" customFormat="1" ht="14.25">
      <c r="E42"/>
      <c r="I42"/>
      <c r="J42" s="88"/>
      <c r="K42" s="88"/>
      <c r="L42" s="88"/>
    </row>
    <row r="43" spans="1:69" s="3" customFormat="1" ht="14.25">
      <c r="E43"/>
      <c r="I43"/>
      <c r="J43"/>
      <c r="K43"/>
      <c r="L43"/>
    </row>
    <row r="44" spans="1:69" s="3" customFormat="1" ht="14.25">
      <c r="E44"/>
      <c r="I44"/>
      <c r="J44"/>
      <c r="K44"/>
      <c r="L44"/>
    </row>
  </sheetData>
  <mergeCells count="117">
    <mergeCell ref="B40:C40"/>
    <mergeCell ref="F40:G40"/>
    <mergeCell ref="J40:K40"/>
    <mergeCell ref="N40:O40"/>
    <mergeCell ref="R40:S40"/>
    <mergeCell ref="J42:L42"/>
    <mergeCell ref="B38:D38"/>
    <mergeCell ref="F38:H38"/>
    <mergeCell ref="J38:L38"/>
    <mergeCell ref="N38:P38"/>
    <mergeCell ref="R38:T38"/>
    <mergeCell ref="B39:D39"/>
    <mergeCell ref="F39:H39"/>
    <mergeCell ref="J39:L39"/>
    <mergeCell ref="N39:P39"/>
    <mergeCell ref="R39:T39"/>
    <mergeCell ref="B33:C33"/>
    <mergeCell ref="F33:G33"/>
    <mergeCell ref="J33:K33"/>
    <mergeCell ref="N33:O33"/>
    <mergeCell ref="R33:S33"/>
    <mergeCell ref="B35:D35"/>
    <mergeCell ref="F35:H35"/>
    <mergeCell ref="B31:D31"/>
    <mergeCell ref="F31:H31"/>
    <mergeCell ref="J31:L31"/>
    <mergeCell ref="N31:P31"/>
    <mergeCell ref="R31:T31"/>
    <mergeCell ref="B32:D32"/>
    <mergeCell ref="F32:H32"/>
    <mergeCell ref="J32:L32"/>
    <mergeCell ref="N32:P32"/>
    <mergeCell ref="R32:T32"/>
    <mergeCell ref="B28:D28"/>
    <mergeCell ref="F28:H28"/>
    <mergeCell ref="J28:L28"/>
    <mergeCell ref="N28:P28"/>
    <mergeCell ref="R28:T28"/>
    <mergeCell ref="B29:C29"/>
    <mergeCell ref="F29:G29"/>
    <mergeCell ref="J29:K29"/>
    <mergeCell ref="N29:O29"/>
    <mergeCell ref="R29:S29"/>
    <mergeCell ref="B23:C23"/>
    <mergeCell ref="F23:G23"/>
    <mergeCell ref="J23:K23"/>
    <mergeCell ref="N23:O23"/>
    <mergeCell ref="R23:S23"/>
    <mergeCell ref="B27:D27"/>
    <mergeCell ref="F27:H27"/>
    <mergeCell ref="J27:L27"/>
    <mergeCell ref="N27:P27"/>
    <mergeCell ref="R27:T27"/>
    <mergeCell ref="N21:P21"/>
    <mergeCell ref="R21:T21"/>
    <mergeCell ref="B22:D22"/>
    <mergeCell ref="F22:H22"/>
    <mergeCell ref="J22:L22"/>
    <mergeCell ref="N22:P22"/>
    <mergeCell ref="R22:T22"/>
    <mergeCell ref="B20:D20"/>
    <mergeCell ref="F20:H20"/>
    <mergeCell ref="J20:L20"/>
    <mergeCell ref="B21:D21"/>
    <mergeCell ref="F21:H21"/>
    <mergeCell ref="J21:L21"/>
    <mergeCell ref="B18:D18"/>
    <mergeCell ref="F18:H18"/>
    <mergeCell ref="J18:L18"/>
    <mergeCell ref="N18:P18"/>
    <mergeCell ref="R18:T18"/>
    <mergeCell ref="B19:C19"/>
    <mergeCell ref="F19:G19"/>
    <mergeCell ref="J19:K19"/>
    <mergeCell ref="N19:O19"/>
    <mergeCell ref="R19:S19"/>
    <mergeCell ref="AX15:AZ15"/>
    <mergeCell ref="AX16:AZ16"/>
    <mergeCell ref="B17:D17"/>
    <mergeCell ref="F17:H17"/>
    <mergeCell ref="J17:L17"/>
    <mergeCell ref="N17:P17"/>
    <mergeCell ref="R17:T17"/>
    <mergeCell ref="AT14:AV14"/>
    <mergeCell ref="B15:C15"/>
    <mergeCell ref="F15:G15"/>
    <mergeCell ref="J15:K15"/>
    <mergeCell ref="N15:O15"/>
    <mergeCell ref="R15:S15"/>
    <mergeCell ref="AT15:AV15"/>
    <mergeCell ref="B13:D13"/>
    <mergeCell ref="F13:H13"/>
    <mergeCell ref="J13:L13"/>
    <mergeCell ref="N13:P13"/>
    <mergeCell ref="R13:T13"/>
    <mergeCell ref="B14:D14"/>
    <mergeCell ref="F14:H14"/>
    <mergeCell ref="J14:L14"/>
    <mergeCell ref="N14:P14"/>
    <mergeCell ref="R14:T14"/>
    <mergeCell ref="B10:D10"/>
    <mergeCell ref="F10:H10"/>
    <mergeCell ref="J10:L10"/>
    <mergeCell ref="N10:P10"/>
    <mergeCell ref="R10:T10"/>
    <mergeCell ref="B11:C11"/>
    <mergeCell ref="F11:G11"/>
    <mergeCell ref="J11:K11"/>
    <mergeCell ref="N11:O11"/>
    <mergeCell ref="R11:S11"/>
    <mergeCell ref="C3:K5"/>
    <mergeCell ref="R5:S5"/>
    <mergeCell ref="B9:D9"/>
    <mergeCell ref="F9:H9"/>
    <mergeCell ref="J9:L9"/>
    <mergeCell ref="N9:P9"/>
    <mergeCell ref="R9:T9"/>
  </mergeCells>
  <conditionalFormatting sqref="B28 E28 I28:J28 N28 R28 J31 B32 N32 R32">
    <cfRule type="cellIs" dxfId="8" priority="5" stopIfTrue="1" operator="notEqual">
      <formula>""</formula>
    </cfRule>
  </conditionalFormatting>
  <conditionalFormatting sqref="F28 B29:B30 D29:E29 N29 P29 R29 T29 C30:E30 R30:T30 E31:E32 F32 B33:B34 D33:E33 N33 P33 R33 T33 C34:E34 I29:I34 R34:T34">
    <cfRule type="cellIs" dxfId="7" priority="6" stopIfTrue="1" operator="notEqual">
      <formula>""</formula>
    </cfRule>
  </conditionalFormatting>
  <conditionalFormatting sqref="B27 E27:F27 I27:J27 N27 R27 B31 F31 N31 R31">
    <cfRule type="cellIs" dxfId="6" priority="4" stopIfTrue="1" operator="notEqual">
      <formula>""</formula>
    </cfRule>
  </conditionalFormatting>
  <conditionalFormatting sqref="B39 E39:F39 I39:J39 N39 R39 E43 I43:L43">
    <cfRule type="cellIs" dxfId="5" priority="8" stopIfTrue="1" operator="notEqual">
      <formula>""</formula>
    </cfRule>
  </conditionalFormatting>
  <conditionalFormatting sqref="B40 D40:F40 H40:J40 L40 N40 P40 R40 T40 E44 I44:L44">
    <cfRule type="cellIs" dxfId="4" priority="9" stopIfTrue="1" operator="notEqual">
      <formula>""</formula>
    </cfRule>
  </conditionalFormatting>
  <conditionalFormatting sqref="B38 E38:F38 I38:J38 N38 R38 E42 I42:J42">
    <cfRule type="cellIs" dxfId="3" priority="7" stopIfTrue="1" operator="notEqual">
      <formula>""</formula>
    </cfRule>
  </conditionalFormatting>
  <conditionalFormatting sqref="B10 E10:F10 I10:J10 N10 R10 B14 E14:F14 J14 N14 R14 B18 E18:F18 I18:J18 M18:N18 Q18:R18 F21 B22 J22 N22 R22">
    <cfRule type="cellIs" dxfId="2" priority="1" stopIfTrue="1" operator="notEqual">
      <formula>""</formula>
    </cfRule>
  </conditionalFormatting>
  <conditionalFormatting sqref="B11 D11:F11 H11:J11 L11 N11 P11 R11 T11 B15 D15:F15 H15 J15 L15 N15 P15 R15 T15 B19 D19:F19 H19:J19 L19:N19 P19:R19 T19 F22 B23 D23 N23 P23 R23 T23">
    <cfRule type="cellIs" dxfId="1" priority="2" stopIfTrue="1" operator="notEqual">
      <formula>""</formula>
    </cfRule>
  </conditionalFormatting>
  <conditionalFormatting sqref="B9 E9:F9 I9:J9 N9 R9 B13 E13:F13 J13 N13 R13 B17 E17:F17 I17:J17 M17:N17 Q17:R17 B21 J21 N21 R21">
    <cfRule type="cellIs" dxfId="0" priority="3" stopIfTrue="1" operator="notEqual">
      <formula>""</formula>
    </cfRule>
  </conditionalFormatting>
  <printOptions horizontalCentered="1" verticalCentered="1"/>
  <pageMargins left="0.19645669291338602" right="0.19645669291338602" top="0.55866141732283503" bottom="0.55866141732283503" header="0.19645669291338602" footer="0.19645669291338602"/>
  <pageSetup paperSize="0" scale="52" fitToWidth="0" fitToHeight="0" orientation="landscape" horizontalDpi="0" verticalDpi="0" copies="0"/>
  <headerFooter alignWithMargins="0"/>
  <colBreaks count="1" manualBreakCount="1">
    <brk id="36" man="1"/>
  </colBreak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1EC8E-247E-434F-B7F5-0F9A979D8F2F}">
  <dimension ref="A1:H49"/>
  <sheetViews>
    <sheetView topLeftCell="A8" workbookViewId="0"/>
  </sheetViews>
  <sheetFormatPr baseColWidth="10" defaultColWidth="10" defaultRowHeight="12.75"/>
  <cols>
    <col min="1" max="1" width="6.125" customWidth="1"/>
    <col min="2" max="2" width="12" customWidth="1"/>
    <col min="3" max="3" width="10.625" customWidth="1"/>
    <col min="4" max="4" width="11.875" customWidth="1"/>
    <col min="5" max="5" width="5.5" customWidth="1"/>
    <col min="6" max="6" width="40.25" customWidth="1"/>
    <col min="7" max="7" width="5.5" customWidth="1"/>
    <col min="8" max="8" width="45.75" customWidth="1"/>
    <col min="9" max="9" width="10" customWidth="1"/>
  </cols>
  <sheetData>
    <row r="1" spans="1:8" ht="14.25">
      <c r="A1" s="3"/>
      <c r="B1" s="3"/>
      <c r="C1" s="3"/>
      <c r="D1" s="3"/>
      <c r="E1" s="3"/>
      <c r="F1" s="3"/>
      <c r="G1" s="3"/>
      <c r="H1" s="3"/>
    </row>
    <row r="2" spans="1:8" ht="14.25">
      <c r="A2" s="3"/>
      <c r="B2" s="3"/>
      <c r="C2" s="3"/>
      <c r="D2" s="3"/>
      <c r="E2" s="3"/>
      <c r="F2" s="3"/>
      <c r="G2" s="3"/>
      <c r="H2" s="3"/>
    </row>
    <row r="3" spans="1:8" ht="27.75">
      <c r="A3" s="3"/>
      <c r="B3" s="3"/>
      <c r="C3" s="3"/>
      <c r="D3" s="3"/>
      <c r="E3" s="3"/>
      <c r="F3" s="99" t="s">
        <v>185</v>
      </c>
      <c r="G3" s="99"/>
      <c r="H3" s="99"/>
    </row>
    <row r="4" spans="1:8" ht="14.25">
      <c r="A4" s="3"/>
      <c r="B4" s="3"/>
      <c r="C4" s="3"/>
      <c r="D4" s="3"/>
      <c r="E4" s="3"/>
      <c r="F4" s="3"/>
      <c r="G4" s="3"/>
      <c r="H4" s="3"/>
    </row>
    <row r="5" spans="1:8" ht="14.25">
      <c r="A5" s="3"/>
      <c r="B5" s="3"/>
      <c r="C5" s="3"/>
      <c r="D5" s="3"/>
      <c r="E5" s="3"/>
      <c r="F5" s="3"/>
      <c r="G5" s="3"/>
      <c r="H5" s="3"/>
    </row>
    <row r="6" spans="1:8" ht="14.25">
      <c r="A6" s="3"/>
      <c r="B6" s="3"/>
      <c r="C6" s="3"/>
      <c r="D6" s="3"/>
      <c r="E6" s="3"/>
      <c r="F6" s="3"/>
      <c r="G6" s="3"/>
      <c r="H6" s="3"/>
    </row>
    <row r="7" spans="1:8" ht="14.25">
      <c r="A7" s="3"/>
      <c r="B7" s="3"/>
      <c r="C7" s="3"/>
      <c r="D7" s="3"/>
      <c r="E7" s="3"/>
      <c r="F7" s="3"/>
      <c r="G7" s="3"/>
      <c r="H7" s="3"/>
    </row>
    <row r="8" spans="1:8" ht="20.25">
      <c r="A8" s="3"/>
      <c r="B8" s="3"/>
      <c r="C8" s="3"/>
      <c r="D8" s="3"/>
      <c r="E8" s="3"/>
      <c r="F8" s="92" t="str">
        <f>_xlfn.CONCAT(tmp!F164)</f>
        <v>Il y a 15 action(s) à lancer</v>
      </c>
      <c r="G8" s="93"/>
      <c r="H8" s="50"/>
    </row>
    <row r="9" spans="1:8" ht="14.25">
      <c r="A9" s="3"/>
      <c r="B9" s="3"/>
      <c r="C9" s="3"/>
      <c r="D9" s="3"/>
      <c r="E9" s="3"/>
      <c r="F9" s="3"/>
      <c r="G9" s="3"/>
      <c r="H9" s="3"/>
    </row>
    <row r="10" spans="1:8" ht="14.25">
      <c r="A10" s="3"/>
      <c r="B10" s="3"/>
      <c r="C10" s="3"/>
      <c r="D10" s="3"/>
      <c r="E10" s="3"/>
      <c r="F10" s="3"/>
      <c r="G10" s="3"/>
      <c r="H10" s="3"/>
    </row>
    <row r="11" spans="1:8" ht="21">
      <c r="A11" s="3"/>
      <c r="B11" s="100" t="s">
        <v>186</v>
      </c>
      <c r="C11" s="100"/>
      <c r="D11" s="100"/>
      <c r="E11" s="100"/>
      <c r="F11" s="100"/>
      <c r="G11" s="3"/>
      <c r="H11" s="4" t="s">
        <v>187</v>
      </c>
    </row>
    <row r="12" spans="1:8" ht="14.25">
      <c r="A12" s="3"/>
      <c r="B12" s="3"/>
      <c r="C12" s="3"/>
      <c r="D12" s="3"/>
      <c r="E12" s="3"/>
      <c r="F12" s="3"/>
      <c r="G12" s="3"/>
      <c r="H12" s="3"/>
    </row>
    <row r="13" spans="1:8" ht="14.25">
      <c r="A13" s="3"/>
      <c r="B13" s="3"/>
      <c r="C13" s="3"/>
      <c r="D13" s="3"/>
      <c r="E13" s="3"/>
      <c r="F13" s="3"/>
      <c r="G13" s="3"/>
      <c r="H13" s="3"/>
    </row>
    <row r="14" spans="1:8" ht="14.25">
      <c r="A14" s="3"/>
      <c r="B14" s="3"/>
      <c r="C14" s="3"/>
      <c r="D14" s="3"/>
      <c r="E14" s="3"/>
      <c r="F14" s="3"/>
      <c r="G14" s="3"/>
      <c r="H14" s="3"/>
    </row>
    <row r="15" spans="1:8" ht="14.25">
      <c r="A15" s="3"/>
      <c r="B15" s="3"/>
      <c r="C15" s="3"/>
      <c r="D15" s="3"/>
      <c r="E15" s="3"/>
      <c r="F15" s="3"/>
      <c r="G15" s="3"/>
      <c r="H15" s="3"/>
    </row>
    <row r="16" spans="1:8" ht="14.25">
      <c r="A16" s="3"/>
      <c r="B16" s="3"/>
      <c r="C16" s="3"/>
      <c r="D16" s="3"/>
      <c r="E16" s="3"/>
      <c r="F16" s="3"/>
      <c r="G16" s="3"/>
      <c r="H16" s="3"/>
    </row>
    <row r="17" spans="1:8" ht="14.25">
      <c r="A17" s="3"/>
      <c r="B17" s="3"/>
      <c r="C17" s="3"/>
      <c r="D17" s="3"/>
      <c r="E17" s="3"/>
      <c r="F17" s="3"/>
      <c r="G17" s="3"/>
      <c r="H17" s="3"/>
    </row>
    <row r="18" spans="1:8" ht="14.25">
      <c r="A18" s="3"/>
      <c r="B18" s="3"/>
      <c r="C18" s="3"/>
      <c r="D18" s="3"/>
      <c r="E18" s="3"/>
      <c r="F18" s="3"/>
      <c r="G18" s="3"/>
      <c r="H18" s="3"/>
    </row>
    <row r="19" spans="1:8" ht="14.25">
      <c r="A19" s="3"/>
      <c r="B19" s="3"/>
      <c r="C19" s="3"/>
      <c r="D19" s="3"/>
      <c r="E19" s="3"/>
      <c r="F19" s="3"/>
      <c r="G19" s="3"/>
      <c r="H19" s="3"/>
    </row>
    <row r="20" spans="1:8" ht="14.25">
      <c r="A20" s="3"/>
      <c r="B20" s="3"/>
      <c r="C20" s="3"/>
      <c r="D20" s="3"/>
      <c r="E20" s="3"/>
      <c r="F20" s="3"/>
      <c r="G20" s="3"/>
      <c r="H20" s="3"/>
    </row>
    <row r="21" spans="1:8" ht="14.25">
      <c r="A21" s="3"/>
      <c r="B21" s="3"/>
      <c r="C21" s="3"/>
      <c r="D21" s="3"/>
      <c r="E21" s="3"/>
      <c r="F21" s="3"/>
      <c r="G21" s="3"/>
      <c r="H21" s="3"/>
    </row>
    <row r="22" spans="1:8" ht="14.25">
      <c r="A22" s="3"/>
      <c r="B22" s="3"/>
      <c r="C22" s="3"/>
      <c r="D22" s="3"/>
      <c r="E22" s="3"/>
      <c r="F22" s="3"/>
      <c r="G22" s="3"/>
      <c r="H22" s="3"/>
    </row>
    <row r="23" spans="1:8" ht="14.25">
      <c r="A23" s="3"/>
      <c r="B23" s="3"/>
      <c r="C23" s="3"/>
      <c r="D23" s="3"/>
      <c r="E23" s="3"/>
      <c r="F23" s="3"/>
      <c r="G23" s="3"/>
      <c r="H23" s="3"/>
    </row>
    <row r="24" spans="1:8" ht="14.25">
      <c r="A24" s="3"/>
      <c r="B24" s="3"/>
      <c r="C24" s="3"/>
      <c r="D24" s="3"/>
      <c r="E24" s="3"/>
      <c r="F24" s="3"/>
      <c r="G24" s="3"/>
      <c r="H24" s="3"/>
    </row>
    <row r="25" spans="1:8" ht="14.25">
      <c r="A25" s="3"/>
      <c r="B25" s="3"/>
      <c r="C25" s="3"/>
      <c r="D25" s="3"/>
      <c r="E25" s="3"/>
      <c r="F25" s="3"/>
      <c r="G25" s="3"/>
      <c r="H25" s="3"/>
    </row>
    <row r="26" spans="1:8" ht="14.25">
      <c r="A26" s="3"/>
      <c r="B26" s="3"/>
      <c r="C26" s="3"/>
      <c r="D26" s="3"/>
      <c r="E26" s="3"/>
      <c r="F26" s="3"/>
      <c r="G26" s="3"/>
      <c r="H26" s="3"/>
    </row>
    <row r="27" spans="1:8" ht="14.25">
      <c r="A27" s="3"/>
      <c r="B27" s="3"/>
      <c r="C27" s="3"/>
      <c r="D27" s="3"/>
      <c r="E27" s="3"/>
      <c r="F27" s="3"/>
      <c r="G27" s="3"/>
      <c r="H27" s="3"/>
    </row>
    <row r="28" spans="1:8" ht="14.25">
      <c r="A28" s="3"/>
      <c r="B28" s="3"/>
      <c r="C28" s="3"/>
      <c r="D28" s="3"/>
      <c r="E28" s="3"/>
      <c r="F28" s="3"/>
      <c r="G28" s="3"/>
      <c r="H28" s="3"/>
    </row>
    <row r="29" spans="1:8" ht="14.25">
      <c r="A29" s="3"/>
      <c r="B29" s="3"/>
      <c r="C29" s="3"/>
      <c r="D29" s="3"/>
      <c r="E29" s="3"/>
      <c r="F29" s="3"/>
      <c r="G29" s="3"/>
      <c r="H29" s="3"/>
    </row>
    <row r="30" spans="1:8" ht="14.25">
      <c r="A30" s="3"/>
      <c r="B30" s="3"/>
      <c r="C30" s="3"/>
      <c r="D30" s="3"/>
      <c r="E30" s="3"/>
      <c r="F30" s="3"/>
      <c r="G30" s="3"/>
      <c r="H30" s="3"/>
    </row>
    <row r="31" spans="1:8" ht="14.25">
      <c r="A31" s="3"/>
      <c r="B31" s="3"/>
      <c r="C31" s="3"/>
      <c r="D31" s="3"/>
      <c r="E31" s="3"/>
      <c r="F31" s="3"/>
      <c r="G31" s="3"/>
      <c r="H31" s="3"/>
    </row>
    <row r="32" spans="1:8" ht="21">
      <c r="A32" s="3"/>
      <c r="B32" s="94"/>
      <c r="C32" s="3"/>
      <c r="D32" s="95" t="s">
        <v>188</v>
      </c>
      <c r="E32" s="3"/>
      <c r="F32" s="3"/>
      <c r="G32" s="95" t="s">
        <v>189</v>
      </c>
      <c r="H32" s="94"/>
    </row>
    <row r="33" spans="1:8" ht="14.25">
      <c r="A33" s="3"/>
      <c r="B33" s="3"/>
      <c r="C33" s="3"/>
      <c r="D33" s="3"/>
      <c r="E33" s="3"/>
      <c r="F33" s="3"/>
      <c r="G33" s="3"/>
      <c r="H33" s="3"/>
    </row>
    <row r="34" spans="1:8" ht="14.25">
      <c r="A34" s="3"/>
      <c r="B34" s="3"/>
      <c r="C34" s="3"/>
      <c r="D34" s="3"/>
      <c r="E34" s="3"/>
      <c r="F34" s="3"/>
      <c r="G34" s="3"/>
      <c r="H34" s="3"/>
    </row>
    <row r="35" spans="1:8" ht="14.25">
      <c r="A35" s="3"/>
      <c r="B35" s="3"/>
      <c r="C35" s="3"/>
      <c r="D35" s="3"/>
      <c r="E35" s="3"/>
      <c r="F35" s="3"/>
      <c r="G35" s="3"/>
      <c r="H35" s="3"/>
    </row>
    <row r="36" spans="1:8" ht="14.25">
      <c r="A36" s="3"/>
      <c r="B36" s="3"/>
      <c r="C36" s="3"/>
      <c r="D36" s="3"/>
      <c r="E36" s="3"/>
      <c r="F36" s="3"/>
      <c r="G36" s="3"/>
      <c r="H36" s="3"/>
    </row>
    <row r="37" spans="1:8" ht="14.25">
      <c r="A37" s="3"/>
      <c r="B37" s="3"/>
      <c r="C37" s="3"/>
      <c r="D37" s="3"/>
      <c r="E37" s="3"/>
      <c r="F37" s="3"/>
      <c r="G37" s="3"/>
      <c r="H37" s="3"/>
    </row>
    <row r="38" spans="1:8" ht="14.25">
      <c r="A38" s="3"/>
      <c r="B38" s="3"/>
      <c r="C38" s="3"/>
      <c r="D38" s="3"/>
      <c r="E38" s="3"/>
      <c r="F38" s="3"/>
      <c r="G38" s="3"/>
      <c r="H38" s="3"/>
    </row>
    <row r="39" spans="1:8" ht="14.25">
      <c r="A39" s="3"/>
      <c r="B39" s="3"/>
      <c r="C39" s="3"/>
      <c r="D39" s="3"/>
      <c r="E39" s="3"/>
      <c r="F39" s="3"/>
      <c r="G39" s="3"/>
      <c r="H39" s="3"/>
    </row>
    <row r="40" spans="1:8" ht="14.25">
      <c r="A40" s="3"/>
      <c r="B40" s="3"/>
      <c r="C40" s="3"/>
      <c r="D40" s="3"/>
      <c r="E40" s="3"/>
      <c r="F40" s="3"/>
      <c r="G40" s="3"/>
      <c r="H40" s="3"/>
    </row>
    <row r="41" spans="1:8" ht="14.25">
      <c r="A41" s="3"/>
      <c r="B41" s="3"/>
      <c r="C41" s="3"/>
      <c r="D41" s="3"/>
      <c r="E41" s="3"/>
      <c r="F41" s="3"/>
      <c r="G41" s="3"/>
      <c r="H41" s="3"/>
    </row>
    <row r="42" spans="1:8" ht="14.25">
      <c r="A42" s="3"/>
      <c r="B42" s="3"/>
      <c r="C42" s="3"/>
      <c r="D42" s="3"/>
      <c r="E42" s="3"/>
      <c r="F42" s="3"/>
      <c r="G42" s="3"/>
      <c r="H42" s="3"/>
    </row>
    <row r="43" spans="1:8" ht="14.25">
      <c r="A43" s="3"/>
      <c r="B43" s="3"/>
      <c r="C43" s="3"/>
      <c r="D43" s="3"/>
      <c r="E43" s="3"/>
      <c r="F43" s="3"/>
      <c r="G43" s="3"/>
      <c r="H43" s="3"/>
    </row>
    <row r="44" spans="1:8" ht="14.25">
      <c r="A44" s="3"/>
      <c r="B44" s="3"/>
      <c r="C44" s="3"/>
      <c r="D44" s="3"/>
      <c r="E44" s="3"/>
      <c r="F44" s="3"/>
      <c r="G44" s="3"/>
      <c r="H44" s="3"/>
    </row>
    <row r="45" spans="1:8" ht="14.25">
      <c r="A45" s="3"/>
      <c r="B45" s="3"/>
      <c r="C45" s="3"/>
      <c r="D45" s="3"/>
      <c r="E45" s="3"/>
      <c r="F45" s="3"/>
      <c r="G45" s="3"/>
      <c r="H45" s="3"/>
    </row>
    <row r="46" spans="1:8" ht="14.25">
      <c r="A46" s="3"/>
      <c r="B46" s="3"/>
      <c r="C46" s="3"/>
      <c r="D46" s="3"/>
      <c r="E46" s="3"/>
      <c r="F46" s="3"/>
      <c r="G46" s="3"/>
      <c r="H46" s="3"/>
    </row>
    <row r="47" spans="1:8" ht="14.25">
      <c r="A47" s="3"/>
      <c r="B47" s="3"/>
      <c r="C47" s="3"/>
      <c r="D47" s="3"/>
      <c r="E47" s="3"/>
      <c r="F47" s="3"/>
      <c r="G47" s="3"/>
      <c r="H47" s="3"/>
    </row>
    <row r="48" spans="1:8" ht="15">
      <c r="A48" s="3"/>
      <c r="B48" s="3"/>
      <c r="C48" s="3"/>
      <c r="D48" s="3"/>
      <c r="E48" s="96" t="str">
        <f>tmp!F162</f>
        <v>Il y a 9 action(s) obligatoire non cochée(s)</v>
      </c>
      <c r="F48" s="3"/>
      <c r="G48" s="3"/>
      <c r="H48" s="3"/>
    </row>
    <row r="49" spans="1:8" ht="14.25">
      <c r="A49" s="3"/>
      <c r="B49" s="3"/>
      <c r="C49" s="97"/>
      <c r="D49" s="3"/>
      <c r="E49" s="3"/>
      <c r="F49" s="98"/>
      <c r="G49" s="3"/>
      <c r="H49" s="98"/>
    </row>
  </sheetData>
  <mergeCells count="2">
    <mergeCell ref="F3:H3"/>
    <mergeCell ref="B11:F11"/>
  </mergeCells>
  <printOptions horizontalCentered="1" verticalCentered="1"/>
  <pageMargins left="0.78740157480314998" right="0.78740157480314998" top="1.149606299212599" bottom="1.149606299212599" header="0.78740157480314998" footer="0.78740157480314998"/>
  <pageSetup paperSize="0" scale="72" fitToWidth="0" fitToHeight="0" orientation="portrait" horizontalDpi="0" verticalDpi="0" copies="0"/>
  <headerFooter alignWithMargins="0"/>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5</vt:i4>
      </vt:variant>
      <vt:variant>
        <vt:lpstr>Plages nommées</vt:lpstr>
      </vt:variant>
      <vt:variant>
        <vt:i4>1</vt:i4>
      </vt:variant>
    </vt:vector>
  </HeadingPairs>
  <TitlesOfParts>
    <vt:vector size="6" baseType="lpstr">
      <vt:lpstr>Notice</vt:lpstr>
      <vt:lpstr>Checklist</vt:lpstr>
      <vt:lpstr>tmp</vt:lpstr>
      <vt:lpstr>Tableau_de_bord</vt:lpstr>
      <vt:lpstr>Synthèse</vt:lpstr>
      <vt:lpst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LEFRANC Anne</dc:creator>
  <cp:lastModifiedBy>VIDAL-BLANCHARD Audrey</cp:lastModifiedBy>
  <cp:revision>1</cp:revision>
  <dcterms:created xsi:type="dcterms:W3CDTF">2024-12-13T15:44:36Z</dcterms:created>
  <dcterms:modified xsi:type="dcterms:W3CDTF">2025-06-18T15:47:18Z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8ce3bfb-fff1-481a-835b-0a342757958d_Enabled">
    <vt:lpwstr>true</vt:lpwstr>
  </property>
  <property fmtid="{D5CDD505-2E9C-101B-9397-08002B2CF9AE}" pid="3" name="MSIP_Label_98ce3bfb-fff1-481a-835b-0a342757958d_SetDate">
    <vt:lpwstr>2025-06-18T15:47:00Z</vt:lpwstr>
  </property>
  <property fmtid="{D5CDD505-2E9C-101B-9397-08002B2CF9AE}" pid="4" name="MSIP_Label_98ce3bfb-fff1-481a-835b-0a342757958d_Method">
    <vt:lpwstr>Standard</vt:lpwstr>
  </property>
  <property fmtid="{D5CDD505-2E9C-101B-9397-08002B2CF9AE}" pid="5" name="MSIP_Label_98ce3bfb-fff1-481a-835b-0a342757958d_Name">
    <vt:lpwstr>C0 - Public</vt:lpwstr>
  </property>
  <property fmtid="{D5CDD505-2E9C-101B-9397-08002B2CF9AE}" pid="6" name="MSIP_Label_98ce3bfb-fff1-481a-835b-0a342757958d_SiteId">
    <vt:lpwstr>cb6c2492-4a85-4b15-85a1-ed94d47e5849</vt:lpwstr>
  </property>
  <property fmtid="{D5CDD505-2E9C-101B-9397-08002B2CF9AE}" pid="7" name="MSIP_Label_98ce3bfb-fff1-481a-835b-0a342757958d_ActionId">
    <vt:lpwstr>74ac498e-2d38-408b-b6f5-b01ba624f6fb</vt:lpwstr>
  </property>
  <property fmtid="{D5CDD505-2E9C-101B-9397-08002B2CF9AE}" pid="8" name="MSIP_Label_98ce3bfb-fff1-481a-835b-0a342757958d_ContentBits">
    <vt:lpwstr>0</vt:lpwstr>
  </property>
  <property fmtid="{D5CDD505-2E9C-101B-9397-08002B2CF9AE}" pid="9" name="MSIP_Label_98ce3bfb-fff1-481a-835b-0a342757958d_Tag">
    <vt:lpwstr>10, 3, 0, 1</vt:lpwstr>
  </property>
</Properties>
</file>